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610" yWindow="105" windowWidth="18990" windowHeight="11340"/>
  </bookViews>
  <sheets>
    <sheet name="Part List Report" sheetId="3" r:id="rId1"/>
    <sheet name="Project Information" sheetId="4" r:id="rId2"/>
  </sheets>
  <calcPr calcId="145621"/>
</workbook>
</file>

<file path=xl/calcChain.xml><?xml version="1.0" encoding="utf-8"?>
<calcChain xmlns="http://schemas.openxmlformats.org/spreadsheetml/2006/main">
  <c r="B76" i="3" l="1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D8" i="3"/>
  <c r="E8" i="3"/>
  <c r="B10" i="3"/>
  <c r="B11" i="3"/>
  <c r="N77" i="3"/>
  <c r="L79" i="3"/>
  <c r="L80" i="3"/>
  <c r="H77" i="3"/>
  <c r="K77" i="3"/>
</calcChain>
</file>

<file path=xl/sharedStrings.xml><?xml version="1.0" encoding="utf-8"?>
<sst xmlns="http://schemas.openxmlformats.org/spreadsheetml/2006/main" count="602" uniqueCount="305">
  <si>
    <t>Project Full Path</t>
  </si>
  <si>
    <t>Project Filename</t>
  </si>
  <si>
    <t>Variant Name</t>
  </si>
  <si>
    <t>Data-Source Filename</t>
  </si>
  <si>
    <t>Data-Source Full Path</t>
  </si>
  <si>
    <t>Title</t>
  </si>
  <si>
    <t>Total Quantity</t>
  </si>
  <si>
    <t>Report Time</t>
  </si>
  <si>
    <t>Report Date</t>
  </si>
  <si>
    <t>Report Date &amp; Tine</t>
  </si>
  <si>
    <t>Output Name</t>
  </si>
  <si>
    <t>Output Type</t>
  </si>
  <si>
    <t>Output Generator Name</t>
  </si>
  <si>
    <t>Output Generator Description</t>
  </si>
  <si>
    <t>Source Data From:</t>
  </si>
  <si>
    <t>Project:</t>
  </si>
  <si>
    <t>Variant:</t>
  </si>
  <si>
    <t>Print Date:</t>
  </si>
  <si>
    <t>Report Date:</t>
  </si>
  <si>
    <t>Component list</t>
  </si>
  <si>
    <t>Approved</t>
  </si>
  <si>
    <t>Notes</t>
  </si>
  <si>
    <t>#</t>
  </si>
  <si>
    <t>Total</t>
  </si>
  <si>
    <t>Generated by:</t>
  </si>
  <si>
    <t>FEDEVEL</t>
  </si>
  <si>
    <t>http://www.fedevel.com</t>
  </si>
  <si>
    <t>Contact:</t>
  </si>
  <si>
    <t>Price for 1pcs</t>
  </si>
  <si>
    <t>pcs:</t>
  </si>
  <si>
    <t>iMX6 Rex_V1I1.PrjPcb</t>
  </si>
  <si>
    <t>V1I1</t>
  </si>
  <si>
    <t>1. 7. 2013</t>
  </si>
  <si>
    <t>16:47:42</t>
  </si>
  <si>
    <t>&lt;Parameter Title not found&gt;</t>
  </si>
  <si>
    <t>1000</t>
  </si>
  <si>
    <t>USD</t>
  </si>
  <si>
    <t>Category</t>
  </si>
  <si>
    <t>Capacitors</t>
  </si>
  <si>
    <t>Discrete Semiconductor Products</t>
  </si>
  <si>
    <t>Optoelectronics</t>
  </si>
  <si>
    <t>Filters</t>
  </si>
  <si>
    <t>Firmware</t>
  </si>
  <si>
    <t>Connectors, Interconnects</t>
  </si>
  <si>
    <t>Inductors, Coils, Chokes</t>
  </si>
  <si>
    <t>Printed circuits board</t>
  </si>
  <si>
    <t>Resistors</t>
  </si>
  <si>
    <t>Integrated Circuits (ICs)</t>
  </si>
  <si>
    <t>Crystals and Oscillators</t>
  </si>
  <si>
    <t>Manufacturer 1</t>
  </si>
  <si>
    <t>TDK Corporation</t>
  </si>
  <si>
    <t>Murata Electronics North America</t>
  </si>
  <si>
    <t>Micro Commercial Co</t>
  </si>
  <si>
    <t>OSRAM Opto Semiconductors Inc</t>
  </si>
  <si>
    <t/>
  </si>
  <si>
    <t>Samtec Inc</t>
  </si>
  <si>
    <t>Vishay Dale</t>
  </si>
  <si>
    <t>ON Semiconductor</t>
  </si>
  <si>
    <t>Vishay Siliconix</t>
  </si>
  <si>
    <t>Yageo</t>
  </si>
  <si>
    <t>Stackpole Electronics Inc</t>
  </si>
  <si>
    <t>Panasonic Electronic Components</t>
  </si>
  <si>
    <t>Freescale Semiconductor</t>
  </si>
  <si>
    <t>Micron Technology Inc</t>
  </si>
  <si>
    <t>Texas Instruments</t>
  </si>
  <si>
    <t>Micrel Inc</t>
  </si>
  <si>
    <t>Microchip Technology</t>
  </si>
  <si>
    <t>Intersil</t>
  </si>
  <si>
    <t>Abracon Corporation</t>
  </si>
  <si>
    <t>Manufacturer Part Number 1</t>
  </si>
  <si>
    <t>C1005X5R1C105K050BC</t>
  </si>
  <si>
    <t>GRM31CR6YA106KA12L</t>
  </si>
  <si>
    <t>C1005X5R1H104K050BB</t>
  </si>
  <si>
    <t>C1608X5R0J106M080AB</t>
  </si>
  <si>
    <t>C1005X7R1H103K050BB</t>
  </si>
  <si>
    <t>C1005C0G1H180J050BA</t>
  </si>
  <si>
    <t>C2012X5R1C226K125AC</t>
  </si>
  <si>
    <t>C1005C0G1H220J050BA</t>
  </si>
  <si>
    <t>GRM1555C1H561JA01D</t>
  </si>
  <si>
    <t>C1005X7R1C103K050BA</t>
  </si>
  <si>
    <t>GRM21BR71H105KA12L</t>
  </si>
  <si>
    <t>C3216X5R1A107M160AC</t>
  </si>
  <si>
    <t>C1005X5R1A475M050BC</t>
  </si>
  <si>
    <t>RB751V-40-TP</t>
  </si>
  <si>
    <t>LG L29K-G2J1-24-Z</t>
  </si>
  <si>
    <t>LO L29K-H2K1-24-Z</t>
  </si>
  <si>
    <t>BLM18SG221TN1D</t>
  </si>
  <si>
    <t>BLM18KG101TN1D</t>
  </si>
  <si>
    <t>BLM15AX601SN1D</t>
  </si>
  <si>
    <t>QSH-030-01-L-D-A</t>
  </si>
  <si>
    <t>IHLP2525CZER4R7M01</t>
  </si>
  <si>
    <t>IHLP2525CZER3R3M01</t>
  </si>
  <si>
    <t>VLCF4020T-100MR85</t>
  </si>
  <si>
    <t>SI4816BDY-T1-GE3</t>
  </si>
  <si>
    <t>RC0402FR-0722RL</t>
  </si>
  <si>
    <t>CRCW0402200RFKED</t>
  </si>
  <si>
    <t>RMCF0402FT240R</t>
  </si>
  <si>
    <t>RC0402FR-0710KL</t>
  </si>
  <si>
    <t>RC0402JR-070RL</t>
  </si>
  <si>
    <t>RC0402FR-0749R9L</t>
  </si>
  <si>
    <t>CRCW0402191RFKED</t>
  </si>
  <si>
    <t>RC0402FR-0747KL</t>
  </si>
  <si>
    <t>RMCF0402FT4K99</t>
  </si>
  <si>
    <t>ERJ-2RKF1601X</t>
  </si>
  <si>
    <t>RMCF0402FT100K</t>
  </si>
  <si>
    <t>CRCW040210M0FKED</t>
  </si>
  <si>
    <t>RC0402FR-071KL</t>
  </si>
  <si>
    <t>CRCW04022R20FKED</t>
  </si>
  <si>
    <t>RC0402FR-0710RL</t>
  </si>
  <si>
    <t>RC0402FR-07220RL</t>
  </si>
  <si>
    <t>RC0402FR-0714KL</t>
  </si>
  <si>
    <t>RC0402FR-071RL</t>
  </si>
  <si>
    <t>RC0402FR-0739KL</t>
  </si>
  <si>
    <t>RC0402FR-07200KL</t>
  </si>
  <si>
    <t>CRCW040210K5FKED</t>
  </si>
  <si>
    <t>RC0402FR-0712KL</t>
  </si>
  <si>
    <t>RC0402FR-073K3L</t>
  </si>
  <si>
    <t>CRCW0402330KFKED</t>
  </si>
  <si>
    <t>CRCW0402105KFKED</t>
  </si>
  <si>
    <t>RC0402FR-0727KL</t>
  </si>
  <si>
    <t>MCIMX6Q5EYM10AC</t>
  </si>
  <si>
    <t>MT41J128M16HA-15E:D TR</t>
  </si>
  <si>
    <t>TPS3808G09DBVR</t>
  </si>
  <si>
    <t>SN74AHC1G09DBVR</t>
  </si>
  <si>
    <t>KSZ9021RN</t>
  </si>
  <si>
    <t>MIC33050-4YHL TR</t>
  </si>
  <si>
    <t>SST25VF016B-75-4I-QAF</t>
  </si>
  <si>
    <t>TPS62175DQCT</t>
  </si>
  <si>
    <t>ABM7-24.000MHZ-D2Y-T</t>
  </si>
  <si>
    <t>ABS06-32.768KHZ-9-1-T</t>
  </si>
  <si>
    <t>ABM7-25.000MHZ-D2Y-T</t>
  </si>
  <si>
    <t>Package / Case</t>
  </si>
  <si>
    <t>0402 (1005 Metric)</t>
  </si>
  <si>
    <t>1206 (3216 Metric)</t>
  </si>
  <si>
    <t>0603 (1608 Metric)</t>
  </si>
  <si>
    <t>0805 (2012 Metric)</t>
  </si>
  <si>
    <t>SC-76, SOD-323</t>
  </si>
  <si>
    <t>0.270" L x 0.255" W x 0.118" H (6.86mm x 6.47mm x 3.00mm)</t>
  </si>
  <si>
    <t>Non Standard</t>
  </si>
  <si>
    <t>8-SOIC (0.154", 3.90mm Width)</t>
  </si>
  <si>
    <t>624-FBGA, FCBGA</t>
  </si>
  <si>
    <t>96-TFBGA</t>
  </si>
  <si>
    <t>SOT-23-6</t>
  </si>
  <si>
    <t>SC-74A, SOT-753</t>
  </si>
  <si>
    <t>48-VFQFN Exposed Pad</t>
  </si>
  <si>
    <t>12-MLF®, QFN</t>
  </si>
  <si>
    <t>8-WSON</t>
  </si>
  <si>
    <t>32-VFQFN Exposed Pad</t>
  </si>
  <si>
    <t>10-WFDFN Exposed Pad</t>
  </si>
  <si>
    <t>2-SMD</t>
  </si>
  <si>
    <t>2-SMD, No Lead (DFN, LCC)</t>
  </si>
  <si>
    <t>Description</t>
  </si>
  <si>
    <t>CAP CER 1.0UF 16V X5R 0402</t>
  </si>
  <si>
    <t>CAP CER 10UF 35V X5R 1206</t>
  </si>
  <si>
    <t>CAP CER .10UF 50V X5R 10% 0402</t>
  </si>
  <si>
    <t>CAP CER 10UF 6.3V X5R 20% 0603</t>
  </si>
  <si>
    <t>CAP CER 10000PF 50V 10% X7R 0402</t>
  </si>
  <si>
    <t>CAP CER 18PF 50V C0G 5% 0402</t>
  </si>
  <si>
    <t>CAP CER 22UF 16V 10% X5R 0805</t>
  </si>
  <si>
    <t>CAP CER 22PF 50V C0G 5% 0402</t>
  </si>
  <si>
    <t>CAP CER 560PF 50V C0G 0402</t>
  </si>
  <si>
    <t>CAP CER 10000PF 16V X7R 10% 0402</t>
  </si>
  <si>
    <t>CAP CER 1UF 50V X7R 0805</t>
  </si>
  <si>
    <t>CAP CER 100UF 10V X5R 20% 1206</t>
  </si>
  <si>
    <t>CAP CER 4.7UF 10V 20% X5R 0402</t>
  </si>
  <si>
    <t>DIODE SCHTKY 30MA 30V SOD-323</t>
  </si>
  <si>
    <t>LED SMARTLED GREEN 570NM 0603</t>
  </si>
  <si>
    <t>LED SMARTLED ORANGE 606NM 0603</t>
  </si>
  <si>
    <t>FERRITE CHIP 220 OHM 2500MA 0603</t>
  </si>
  <si>
    <t>FERRITE CHIP 100 OHM BEAD 0603 3A</t>
  </si>
  <si>
    <t>FERRITE CHIP 600 OHM 0402 420mA</t>
  </si>
  <si>
    <t>iMX6_REX_uBOOT 1.0</t>
  </si>
  <si>
    <t>CONN RCPT HI-SPD .5MM 60POS DL</t>
  </si>
  <si>
    <t>INDUCTOR POWER 4.7UH 5.5A SMD</t>
  </si>
  <si>
    <t>INDUCTOR POWER 3.3UH 6A SMD</t>
  </si>
  <si>
    <t>INDUCTOR POWER 10UH .85A SMD</t>
  </si>
  <si>
    <t>Printed Circuit Board</t>
  </si>
  <si>
    <t>MOSFET DL N-CH 30V 6.8A 8-SOIC</t>
  </si>
  <si>
    <t>RES 22.0 OHM 1/16W 1% 0402 SMD</t>
  </si>
  <si>
    <t>RES 200 OHM 1/16W 1% 0402 SMD</t>
  </si>
  <si>
    <t>RES TF 240 OHM 1% 0.0625W 0402</t>
  </si>
  <si>
    <t>RES 10.0K OHM 1/16W 1% 0402 SMD</t>
  </si>
  <si>
    <t>RES 0.0 OHM 1/16W 0402 SMD</t>
  </si>
  <si>
    <t>RES 49.9 OHM 1/16W 1% 0402 SMD</t>
  </si>
  <si>
    <t>RES 191 OHM 1/16W 1% 0402 SMD</t>
  </si>
  <si>
    <t>RES 47.0K OHM 1/16W 1% 0402 SMD</t>
  </si>
  <si>
    <t>RES TF 4.99K OHM 1% 1/16W 0402</t>
  </si>
  <si>
    <t>RES 1.6K OHM 1/10W 1% 0402 SMD</t>
  </si>
  <si>
    <t>RES 100K OHM 1/16W 1% 0402 SMD</t>
  </si>
  <si>
    <t>RES 10.0M OHM 1/16W 1% 0402 SMD</t>
  </si>
  <si>
    <t>RES 1.00K OHM 1/16W 1% 0402 SMD</t>
  </si>
  <si>
    <t>RES 2.20 OHM 1/16W 1% 0402 SMD</t>
  </si>
  <si>
    <t>RES 10.0 OHM 1/16W 1% 0402 SMD</t>
  </si>
  <si>
    <t>RES 220 OHM 1/16W 1% 0402 SMD</t>
  </si>
  <si>
    <t>RES 14.0K OHM 1/16W 1% 0402 SMD</t>
  </si>
  <si>
    <t>RES 1.00 OHM 1/16W 1% 0402 SM</t>
  </si>
  <si>
    <t>RES 39.0K OHM 1/16W 1% 0402 SMD</t>
  </si>
  <si>
    <t>RES 200K OHM 1/16W 1% 0402 SMD</t>
  </si>
  <si>
    <t>RES 10.5K OHM 1/16W 1% 0402 SMD</t>
  </si>
  <si>
    <t>RES 12.0K OHM 1/16W 1% 0402 SMD</t>
  </si>
  <si>
    <t>RES 3.30K OHM 1/16W 1% 0402 SMD</t>
  </si>
  <si>
    <t>RES 330K OHM 1/16W 1% 0402 SMD</t>
  </si>
  <si>
    <t>RES 105K OHM 1/16W 1% 0402 SMD</t>
  </si>
  <si>
    <t>RES 27.0K OHM 1/16W 1% 0402 SMD</t>
  </si>
  <si>
    <t>IC MCU 32BIT ARM QUAD 624FCBGA</t>
  </si>
  <si>
    <t>IC DDR3 SDRAM 2GBIT 667MHZ 96BGA</t>
  </si>
  <si>
    <t>IC VOLT SUPERVISOR 0.9V SOT23-6</t>
  </si>
  <si>
    <t>IC GATE AND SGL 2INP SOT23-5</t>
  </si>
  <si>
    <t>IC TXRX 10/100/1000 SGL 48QFN</t>
  </si>
  <si>
    <t>IC PWM REG 600mA 1.2V 12-MLF</t>
  </si>
  <si>
    <t>IC FLASH 16MBIT 75MHZ 8WSON</t>
  </si>
  <si>
    <t>IC REG BUCK SYNC ADJ 0.5A 10WSON</t>
  </si>
  <si>
    <t>CRYSTAL 24.0000MHZ 18PF SMD</t>
  </si>
  <si>
    <t>CRYSTAL 32.768 KHZ 9.0 PF SMD</t>
  </si>
  <si>
    <t>CRYSTAL 25.0000 MHZ 18PF SMD</t>
  </si>
  <si>
    <t>Quantity</t>
  </si>
  <si>
    <t>Supplier 1</t>
  </si>
  <si>
    <t>Digi-Key</t>
  </si>
  <si>
    <t>Supplier Part Number 1</t>
  </si>
  <si>
    <t>445-4978-1-ND</t>
  </si>
  <si>
    <t>490-5524-1-ND</t>
  </si>
  <si>
    <t>445-5942-1-ND</t>
  </si>
  <si>
    <t>445-4112-1-ND</t>
  </si>
  <si>
    <t>445-6850-1-ND</t>
  </si>
  <si>
    <t>445-1238-1-ND</t>
  </si>
  <si>
    <t>445-6797-1-ND</t>
  </si>
  <si>
    <t>445-1239-1-ND</t>
  </si>
  <si>
    <t>490-3238-1-ND</t>
  </si>
  <si>
    <t>445-1262-1-ND</t>
  </si>
  <si>
    <t>490-4736-1-ND</t>
  </si>
  <si>
    <t>445-6007-1-ND</t>
  </si>
  <si>
    <t>445-8023-1-ND</t>
  </si>
  <si>
    <t>RB751V-40-TPMSCT-ND</t>
  </si>
  <si>
    <t>475-2709-1-ND</t>
  </si>
  <si>
    <t>475-2740-1-ND</t>
  </si>
  <si>
    <t>490-5225-1-ND</t>
  </si>
  <si>
    <t>490-5448-1-ND</t>
  </si>
  <si>
    <t>490-5441-1-ND</t>
  </si>
  <si>
    <t>SAM8180-ND</t>
  </si>
  <si>
    <t>541-1010-1-ND</t>
  </si>
  <si>
    <t>541-1009-1-ND</t>
  </si>
  <si>
    <t>445-3186-1-ND</t>
  </si>
  <si>
    <t>SI4816BDY-T1-GE3CT-ND</t>
  </si>
  <si>
    <t>311-22.0LRCT-ND</t>
  </si>
  <si>
    <t>541-200LCT-ND</t>
  </si>
  <si>
    <t>RMCF0402FT240RCT-ND</t>
  </si>
  <si>
    <t>311-10.0KLRCT-ND</t>
  </si>
  <si>
    <t>311-0.0JRCT-ND</t>
  </si>
  <si>
    <t>311-49.9LRCT-ND</t>
  </si>
  <si>
    <t>541-191LCT-ND</t>
  </si>
  <si>
    <t>311-47.0KLRCT-ND</t>
  </si>
  <si>
    <t>RMCF0402FT4K99CT-ND</t>
  </si>
  <si>
    <t>P1.60KLCT-ND</t>
  </si>
  <si>
    <t>RMCF0402FT100KCT-ND</t>
  </si>
  <si>
    <t>541-10.0MLCT-ND</t>
  </si>
  <si>
    <t>311-1.00KLRCT-ND</t>
  </si>
  <si>
    <t>541-2.20LLCT-ND</t>
  </si>
  <si>
    <t>311-10.0LRCT-ND</t>
  </si>
  <si>
    <t>311-220LRCT-ND</t>
  </si>
  <si>
    <t>311-14.0KLRCT-ND</t>
  </si>
  <si>
    <t>311-1.00LRCT-ND</t>
  </si>
  <si>
    <t>311-39.0KLRCT-ND</t>
  </si>
  <si>
    <t>311-200KLRCT-ND</t>
  </si>
  <si>
    <t>541-10.5KLCT-ND</t>
  </si>
  <si>
    <t>311-12.0KLRCT-ND</t>
  </si>
  <si>
    <t>311-3.30KLRCT-ND</t>
  </si>
  <si>
    <t>541-330KLCT-ND</t>
  </si>
  <si>
    <t>541-105KLCT-ND</t>
  </si>
  <si>
    <t>311-27.0KLRCT-ND</t>
  </si>
  <si>
    <t>MCIMX6Q5EYM10AC-ND</t>
  </si>
  <si>
    <t>557-1493-1-ND</t>
  </si>
  <si>
    <t>296-17189-1-ND</t>
  </si>
  <si>
    <t>296-29202-1-ND</t>
  </si>
  <si>
    <t>576-3637-ND</t>
  </si>
  <si>
    <t>576-3044-1-ND</t>
  </si>
  <si>
    <t>SST25VF016B-75-4I-QAF-ND</t>
  </si>
  <si>
    <t>296-35096-1-ND</t>
  </si>
  <si>
    <t>535-9845-1-ND</t>
  </si>
  <si>
    <t>535-10247-1-ND</t>
  </si>
  <si>
    <t>535-9847-1-ND</t>
  </si>
  <si>
    <t>Supplier Order Qty 1</t>
  </si>
  <si>
    <t>Supplier Stock 1</t>
  </si>
  <si>
    <t>Supplier Unit Price 1</t>
  </si>
  <si>
    <t>Supplier Subtotal 1</t>
  </si>
  <si>
    <t>Supplier Currency 1</t>
  </si>
  <si>
    <t>S:\FEDEVEL\iMXBOARD\V1I1\iMX6 Rex_V1I1.PrjPcb</t>
  </si>
  <si>
    <t>443</t>
  </si>
  <si>
    <t>1. 7. 2013 16:47:42</t>
  </si>
  <si>
    <t>BOM Purchasing</t>
  </si>
  <si>
    <t>BOM_PartType</t>
  </si>
  <si>
    <t>BOM</t>
  </si>
  <si>
    <t>Bill of Materials</t>
  </si>
  <si>
    <t>ISL6236IRZA-TKR5281CT-ND</t>
  </si>
  <si>
    <t>445-4973-1-ND</t>
  </si>
  <si>
    <t>445-8028-1-ND</t>
  </si>
  <si>
    <t>568-5980-1-ND</t>
  </si>
  <si>
    <t>C1005X5R1C224M050BB</t>
  </si>
  <si>
    <t>CAP CER 0.22UF 16V 20% X5R 0402</t>
  </si>
  <si>
    <t>C1608X5R0J226M080AC</t>
  </si>
  <si>
    <t>CAP CER 22UF 6.3V 20% X5R 0603</t>
  </si>
  <si>
    <t>2N7002BKW,115</t>
  </si>
  <si>
    <t>SC-70, SOT-323</t>
  </si>
  <si>
    <t>MOSFET N-CH 60V 310MA SOT323</t>
  </si>
  <si>
    <t>ISL6236IRZA-TKR5281</t>
  </si>
  <si>
    <t>IC QUAD OUT POWER CONTROL 32-QFN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</si>
</sst>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[$-C09]dd\-mmm\-yy;@"/>
    <numFmt numFmtId="173" formatCode="[$-409]h:mm:ss\ AM/PM;@"/>
  </numFmts>
  <fonts count="26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3"/>
      <name val="Arial"/>
      <family val="2"/>
    </font>
    <font>
      <sz val="10"/>
      <color indexed="13"/>
      <name val="Arial"/>
    </font>
    <font>
      <b/>
      <sz val="12"/>
      <color indexed="13"/>
      <name val="Arial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  <charset val="204"/>
    </font>
    <font>
      <b/>
      <sz val="10"/>
      <name val="Arial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 style="medium">
        <color indexed="64"/>
      </right>
      <top style="medium">
        <color indexed="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5" fillId="8" borderId="0" applyNumberFormat="0" applyBorder="0" applyAlignment="0" applyProtection="0"/>
    <xf numFmtId="0" fontId="24" fillId="7" borderId="0" applyNumberFormat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NumberFormat="1" applyFont="1" applyFill="1" applyBorder="1" applyAlignment="1" applyProtection="1">
      <alignment vertical="top"/>
      <protection locked="0"/>
    </xf>
    <xf numFmtId="0" fontId="7" fillId="2" borderId="5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/>
    <xf numFmtId="0" fontId="10" fillId="3" borderId="6" xfId="0" applyFont="1" applyFill="1" applyBorder="1" applyAlignment="1"/>
    <xf numFmtId="0" fontId="9" fillId="3" borderId="7" xfId="0" applyFont="1" applyFill="1" applyBorder="1" applyAlignment="1">
      <alignment horizontal="left"/>
    </xf>
    <xf numFmtId="0" fontId="10" fillId="3" borderId="7" xfId="0" applyFont="1" applyFill="1" applyBorder="1" applyAlignment="1"/>
    <xf numFmtId="0" fontId="9" fillId="3" borderId="7" xfId="0" applyFont="1" applyFill="1" applyBorder="1" applyAlignment="1"/>
    <xf numFmtId="0" fontId="11" fillId="3" borderId="0" xfId="0" applyFont="1" applyFill="1" applyBorder="1" applyAlignment="1"/>
    <xf numFmtId="172" fontId="10" fillId="3" borderId="7" xfId="0" applyNumberFormat="1" applyFont="1" applyFill="1" applyBorder="1" applyAlignment="1">
      <alignment horizontal="left"/>
    </xf>
    <xf numFmtId="173" fontId="10" fillId="3" borderId="7" xfId="0" applyNumberFormat="1" applyFont="1" applyFill="1" applyBorder="1" applyAlignment="1">
      <alignment horizontal="left"/>
    </xf>
    <xf numFmtId="0" fontId="12" fillId="3" borderId="8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 applyProtection="1">
      <alignment vertical="top"/>
      <protection locked="0"/>
    </xf>
    <xf numFmtId="0" fontId="8" fillId="6" borderId="11" xfId="0" applyFont="1" applyFill="1" applyBorder="1" applyAlignment="1">
      <alignment vertical="top" wrapText="1"/>
    </xf>
    <xf numFmtId="0" fontId="8" fillId="6" borderId="12" xfId="0" applyFont="1" applyFill="1" applyBorder="1" applyAlignment="1">
      <alignment vertical="top" wrapText="1"/>
    </xf>
    <xf numFmtId="0" fontId="8" fillId="5" borderId="13" xfId="0" applyFont="1" applyFill="1" applyBorder="1" applyAlignment="1">
      <alignment vertical="top" wrapText="1"/>
    </xf>
    <xf numFmtId="0" fontId="8" fillId="5" borderId="14" xfId="0" applyFont="1" applyFill="1" applyBorder="1" applyAlignment="1">
      <alignment vertical="top" wrapText="1"/>
    </xf>
    <xf numFmtId="0" fontId="1" fillId="0" borderId="15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horizontal="left" vertical="top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0" fontId="8" fillId="6" borderId="17" xfId="0" applyFont="1" applyFill="1" applyBorder="1" applyAlignment="1">
      <alignment horizontal="right" vertical="top" wrapText="1"/>
    </xf>
    <xf numFmtId="0" fontId="8" fillId="5" borderId="18" xfId="0" applyFont="1" applyFill="1" applyBorder="1" applyAlignment="1">
      <alignment vertical="top" wrapText="1"/>
    </xf>
    <xf numFmtId="0" fontId="15" fillId="3" borderId="19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0" fillId="0" borderId="6" xfId="0" applyBorder="1" applyAlignment="1">
      <alignment vertical="top"/>
    </xf>
    <xf numFmtId="0" fontId="15" fillId="3" borderId="20" xfId="0" applyFont="1" applyFill="1" applyBorder="1" applyAlignment="1">
      <alignment vertical="top" wrapText="1"/>
    </xf>
    <xf numFmtId="0" fontId="0" fillId="0" borderId="21" xfId="0" applyBorder="1" applyAlignment="1">
      <alignment vertical="top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16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6" fillId="2" borderId="22" xfId="0" applyFont="1" applyFill="1" applyBorder="1" applyAlignment="1"/>
    <xf numFmtId="0" fontId="6" fillId="2" borderId="23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 applyAlignment="1"/>
    <xf numFmtId="0" fontId="0" fillId="0" borderId="0" xfId="0" applyBorder="1" applyAlignment="1">
      <alignment horizontal="left" vertical="top"/>
    </xf>
    <xf numFmtId="0" fontId="6" fillId="2" borderId="25" xfId="0" applyFont="1" applyFill="1" applyBorder="1" applyAlignment="1">
      <alignment wrapText="1"/>
    </xf>
    <xf numFmtId="0" fontId="6" fillId="2" borderId="26" xfId="0" applyFont="1" applyFill="1" applyBorder="1" applyAlignment="1"/>
    <xf numFmtId="0" fontId="0" fillId="0" borderId="5" xfId="0" applyBorder="1" applyAlignment="1">
      <alignment vertical="top"/>
    </xf>
    <xf numFmtId="0" fontId="2" fillId="3" borderId="0" xfId="1" applyFill="1" applyBorder="1" applyAlignment="1" applyProtection="1"/>
    <xf numFmtId="0" fontId="20" fillId="3" borderId="0" xfId="0" applyFont="1" applyFill="1" applyBorder="1" applyAlignment="1"/>
    <xf numFmtId="0" fontId="17" fillId="0" borderId="0" xfId="0" applyFont="1" applyBorder="1" applyAlignment="1">
      <alignment vertical="top"/>
    </xf>
    <xf numFmtId="0" fontId="6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6" fillId="2" borderId="2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21" fillId="0" borderId="0" xfId="0" applyNumberFormat="1" applyFont="1" applyFill="1" applyBorder="1" applyAlignment="1" applyProtection="1">
      <alignment horizontal="left" vertical="top"/>
      <protection locked="0"/>
    </xf>
    <xf numFmtId="2" fontId="8" fillId="6" borderId="17" xfId="0" applyNumberFormat="1" applyFont="1" applyFill="1" applyBorder="1" applyAlignment="1">
      <alignment horizontal="right" vertical="top" wrapText="1"/>
    </xf>
    <xf numFmtId="2" fontId="8" fillId="5" borderId="18" xfId="0" applyNumberFormat="1" applyFont="1" applyFill="1" applyBorder="1" applyAlignment="1">
      <alignment vertical="top" wrapText="1"/>
    </xf>
    <xf numFmtId="0" fontId="9" fillId="3" borderId="0" xfId="0" quotePrefix="1" applyFont="1" applyFill="1" applyBorder="1" applyAlignment="1">
      <alignment horizontal="left"/>
    </xf>
    <xf numFmtId="0" fontId="9" fillId="3" borderId="6" xfId="0" quotePrefix="1" applyFont="1" applyFill="1" applyBorder="1" applyAlignment="1">
      <alignment horizontal="left"/>
    </xf>
    <xf numFmtId="0" fontId="9" fillId="3" borderId="7" xfId="0" quotePrefix="1" applyFont="1" applyFill="1" applyBorder="1" applyAlignment="1">
      <alignment horizontal="left"/>
    </xf>
    <xf numFmtId="0" fontId="10" fillId="3" borderId="1" xfId="0" quotePrefix="1" applyFont="1" applyFill="1" applyBorder="1" applyAlignment="1">
      <alignment horizontal="left"/>
    </xf>
    <xf numFmtId="0" fontId="7" fillId="2" borderId="5" xfId="0" quotePrefix="1" applyFont="1" applyFill="1" applyBorder="1" applyAlignment="1">
      <alignment vertical="center"/>
    </xf>
    <xf numFmtId="0" fontId="21" fillId="0" borderId="0" xfId="0" quotePrefix="1" applyNumberFormat="1" applyFont="1" applyFill="1" applyBorder="1" applyAlignment="1" applyProtection="1">
      <alignment horizontal="right" vertical="top"/>
      <protection locked="0"/>
    </xf>
    <xf numFmtId="0" fontId="19" fillId="0" borderId="0" xfId="0" quotePrefix="1" applyFont="1" applyBorder="1" applyAlignment="1">
      <alignment vertical="top"/>
    </xf>
    <xf numFmtId="0" fontId="4" fillId="0" borderId="0" xfId="0" quotePrefix="1" applyFont="1" applyBorder="1" applyAlignment="1">
      <alignment horizontal="left" vertical="top"/>
    </xf>
    <xf numFmtId="0" fontId="5" fillId="2" borderId="21" xfId="0" quotePrefix="1" applyFont="1" applyFill="1" applyBorder="1" applyAlignment="1">
      <alignment horizontal="center" vertical="center" wrapText="1"/>
    </xf>
    <xf numFmtId="0" fontId="8" fillId="6" borderId="31" xfId="0" quotePrefix="1" applyFont="1" applyFill="1" applyBorder="1" applyAlignment="1">
      <alignment vertical="top" wrapText="1"/>
    </xf>
    <xf numFmtId="0" fontId="8" fillId="5" borderId="14" xfId="0" quotePrefix="1" applyFont="1" applyFill="1" applyBorder="1" applyAlignment="1">
      <alignment vertical="top" wrapText="1"/>
    </xf>
    <xf numFmtId="0" fontId="8" fillId="6" borderId="12" xfId="0" quotePrefix="1" applyFont="1" applyFill="1" applyBorder="1" applyAlignment="1">
      <alignment vertical="top" wrapText="1"/>
    </xf>
    <xf numFmtId="0" fontId="8" fillId="6" borderId="12" xfId="0" quotePrefix="1" applyFont="1" applyFill="1" applyBorder="1" applyAlignment="1">
      <alignment horizontal="center" vertical="top" wrapText="1"/>
    </xf>
    <xf numFmtId="0" fontId="8" fillId="5" borderId="14" xfId="0" quotePrefix="1" applyFont="1" applyFill="1" applyBorder="1" applyAlignment="1">
      <alignment horizontal="center" vertical="top" wrapText="1"/>
    </xf>
    <xf numFmtId="0" fontId="5" fillId="2" borderId="32" xfId="0" quotePrefix="1" applyFont="1" applyFill="1" applyBorder="1" applyAlignment="1">
      <alignment horizontal="center" vertical="center" wrapText="1"/>
    </xf>
    <xf numFmtId="0" fontId="5" fillId="2" borderId="33" xfId="0" quotePrefix="1" applyFont="1" applyFill="1" applyBorder="1" applyAlignment="1">
      <alignment horizontal="center" vertical="center" wrapText="1"/>
    </xf>
    <xf numFmtId="0" fontId="5" fillId="2" borderId="34" xfId="0" quotePrefix="1" applyFont="1" applyFill="1" applyBorder="1" applyAlignment="1">
      <alignment horizontal="center" vertical="center" wrapText="1"/>
    </xf>
    <xf numFmtId="0" fontId="8" fillId="6" borderId="35" xfId="0" quotePrefix="1" applyFont="1" applyFill="1" applyBorder="1" applyAlignment="1">
      <alignment horizontal="left" vertical="top" wrapText="1"/>
    </xf>
    <xf numFmtId="0" fontId="8" fillId="5" borderId="36" xfId="0" quotePrefix="1" applyFont="1" applyFill="1" applyBorder="1" applyAlignment="1">
      <alignment horizontal="left" vertical="top" wrapText="1"/>
    </xf>
    <xf numFmtId="0" fontId="14" fillId="5" borderId="23" xfId="0" quotePrefix="1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5" borderId="0" xfId="0" quotePrefix="1" applyFont="1" applyFill="1" applyBorder="1" applyAlignment="1">
      <alignment horizontal="left" vertical="center"/>
    </xf>
    <xf numFmtId="0" fontId="8" fillId="6" borderId="17" xfId="0" applyNumberFormat="1" applyFont="1" applyFill="1" applyBorder="1" applyAlignment="1">
      <alignment horizontal="right" vertical="top" wrapText="1"/>
    </xf>
    <xf numFmtId="0" fontId="8" fillId="5" borderId="18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left" vertical="top"/>
      <protection locked="0"/>
    </xf>
    <xf numFmtId="0" fontId="18" fillId="0" borderId="37" xfId="0" applyFont="1" applyBorder="1" applyAlignment="1">
      <alignment vertical="top"/>
    </xf>
    <xf numFmtId="0" fontId="0" fillId="0" borderId="38" xfId="0" applyBorder="1" applyAlignment="1">
      <alignment vertical="top"/>
    </xf>
    <xf numFmtId="2" fontId="0" fillId="0" borderId="23" xfId="0" applyNumberFormat="1" applyBorder="1" applyAlignment="1">
      <alignment horizontal="right" vertical="top"/>
    </xf>
    <xf numFmtId="0" fontId="23" fillId="9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4" fillId="9" borderId="0" xfId="0" applyFont="1" applyFill="1" applyAlignment="1">
      <alignment vertical="top"/>
    </xf>
    <xf numFmtId="0" fontId="24" fillId="9" borderId="0" xfId="3" applyFill="1" applyAlignment="1">
      <alignment vertical="top"/>
    </xf>
    <xf numFmtId="0" fontId="22" fillId="9" borderId="0" xfId="0" applyFont="1" applyFill="1" applyAlignment="1">
      <alignment vertical="top"/>
    </xf>
    <xf numFmtId="0" fontId="25" fillId="9" borderId="0" xfId="2" applyFill="1" applyAlignment="1">
      <alignment vertical="top"/>
    </xf>
    <xf numFmtId="0" fontId="0" fillId="9" borderId="0" xfId="0" applyFill="1" applyAlignment="1">
      <alignment vertical="top"/>
    </xf>
    <xf numFmtId="0" fontId="0" fillId="9" borderId="39" xfId="0" applyFill="1" applyBorder="1" applyAlignment="1">
      <alignment vertical="top"/>
    </xf>
  </cellXfs>
  <cellStyles count="4">
    <cellStyle name="Hypertextové prepojenie" xfId="1" builtinId="8"/>
    <cellStyle name="Neutrálna" xfId="2" builtinId="28"/>
    <cellStyle name="Normálna" xfId="0" builtinId="0"/>
    <cellStyle name="Zlá" xfId="3" builtinId="27"/>
  </cellStyles>
  <dxfs count="2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2</xdr:row>
      <xdr:rowOff>47625</xdr:rowOff>
    </xdr:from>
    <xdr:to>
      <xdr:col>14</xdr:col>
      <xdr:colOff>476250</xdr:colOff>
      <xdr:row>6</xdr:row>
      <xdr:rowOff>171450</xdr:rowOff>
    </xdr:to>
    <xdr:pic>
      <xdr:nvPicPr>
        <xdr:cNvPr id="1043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695325"/>
          <a:ext cx="1152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dev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85"/>
  <sheetViews>
    <sheetView showGridLines="0" tabSelected="1" zoomScaleNormal="100" workbookViewId="0"/>
  </sheetViews>
  <sheetFormatPr defaultRowHeight="12.75" x14ac:dyDescent="0.2"/>
  <cols>
    <col min="1" max="1" width="3.140625" style="1" customWidth="1"/>
    <col min="2" max="2" width="5.42578125" style="1" customWidth="1"/>
    <col min="3" max="3" width="25.7109375" style="3" customWidth="1"/>
    <col min="4" max="4" width="28.7109375" style="3" customWidth="1"/>
    <col min="5" max="5" width="21.42578125" style="3" customWidth="1"/>
    <col min="6" max="6" width="20.140625" style="1" customWidth="1"/>
    <col min="7" max="7" width="31" style="1" customWidth="1"/>
    <col min="8" max="8" width="8.5703125" style="1" customWidth="1"/>
    <col min="9" max="9" width="15.85546875" style="74" customWidth="1"/>
    <col min="10" max="10" width="18.140625" style="1" customWidth="1"/>
    <col min="11" max="11" width="7.5703125" style="1" customWidth="1"/>
    <col min="12" max="12" width="8.140625" style="1" customWidth="1"/>
    <col min="13" max="13" width="8.5703125" style="1" customWidth="1"/>
    <col min="14" max="14" width="8" style="1" customWidth="1"/>
    <col min="15" max="15" width="8.28515625" style="3" customWidth="1"/>
    <col min="16" max="17" width="9.140625" style="1"/>
    <col min="18" max="18" width="14.140625" style="1" customWidth="1"/>
    <col min="19" max="16384" width="9.140625" style="1"/>
  </cols>
  <sheetData>
    <row r="1" spans="1:22" ht="13.5" thickBot="1" x14ac:dyDescent="0.25">
      <c r="A1" s="49"/>
      <c r="B1" s="50"/>
      <c r="C1" s="51"/>
      <c r="D1" s="51"/>
      <c r="E1" s="51"/>
      <c r="F1" s="50"/>
      <c r="G1" s="50"/>
      <c r="H1" s="50"/>
      <c r="I1" s="65"/>
      <c r="J1" s="50"/>
      <c r="K1" s="50"/>
      <c r="L1" s="50"/>
      <c r="M1" s="50"/>
      <c r="N1" s="50"/>
      <c r="O1" s="60"/>
    </row>
    <row r="2" spans="1:22" ht="37.5" customHeight="1" thickBot="1" x14ac:dyDescent="0.25">
      <c r="A2" s="52"/>
      <c r="B2" s="23"/>
      <c r="C2" s="23" t="s">
        <v>19</v>
      </c>
      <c r="D2" s="53"/>
      <c r="E2" s="24"/>
      <c r="F2" s="82" t="s">
        <v>34</v>
      </c>
      <c r="G2" s="12"/>
      <c r="H2" s="12"/>
      <c r="I2" s="66"/>
      <c r="J2" s="12"/>
      <c r="K2" s="12"/>
      <c r="L2" s="12"/>
      <c r="M2" s="12"/>
      <c r="N2" s="12"/>
      <c r="O2" s="61"/>
    </row>
    <row r="3" spans="1:22" ht="23.25" customHeight="1" x14ac:dyDescent="0.2">
      <c r="A3" s="52"/>
      <c r="B3" s="13"/>
      <c r="C3" s="13" t="s">
        <v>14</v>
      </c>
      <c r="D3" s="78" t="s">
        <v>30</v>
      </c>
      <c r="E3" s="13"/>
      <c r="F3" s="36"/>
      <c r="G3" s="13" t="s">
        <v>27</v>
      </c>
      <c r="H3" s="36"/>
      <c r="I3" s="67"/>
      <c r="J3" s="13"/>
      <c r="K3" s="15" t="s">
        <v>24</v>
      </c>
      <c r="L3" s="36"/>
      <c r="M3" s="40"/>
      <c r="N3" s="36"/>
      <c r="O3" s="62"/>
    </row>
    <row r="4" spans="1:22" ht="17.25" customHeight="1" x14ac:dyDescent="0.2">
      <c r="A4" s="52"/>
      <c r="B4" s="13"/>
      <c r="C4" s="13" t="s">
        <v>15</v>
      </c>
      <c r="D4" s="79" t="s">
        <v>30</v>
      </c>
      <c r="E4" s="16"/>
      <c r="F4" s="36"/>
      <c r="G4" s="59"/>
      <c r="H4" s="15"/>
      <c r="I4" s="68"/>
      <c r="J4" s="15"/>
      <c r="K4" s="36"/>
      <c r="L4" s="36"/>
      <c r="M4" s="36"/>
      <c r="N4" s="36"/>
      <c r="O4" s="62"/>
    </row>
    <row r="5" spans="1:22" ht="17.25" customHeight="1" x14ac:dyDescent="0.3">
      <c r="A5" s="52"/>
      <c r="B5" s="13"/>
      <c r="C5" s="13" t="s">
        <v>16</v>
      </c>
      <c r="D5" s="80" t="s">
        <v>31</v>
      </c>
      <c r="E5" s="18"/>
      <c r="F5" s="36"/>
      <c r="G5" s="40"/>
      <c r="H5" s="15"/>
      <c r="I5" s="68"/>
      <c r="J5" s="15"/>
      <c r="K5" s="58" t="s">
        <v>25</v>
      </c>
      <c r="L5" s="36"/>
      <c r="M5" s="36"/>
      <c r="N5" s="36"/>
      <c r="O5" s="62"/>
    </row>
    <row r="6" spans="1:22" x14ac:dyDescent="0.2">
      <c r="A6" s="52"/>
      <c r="B6" s="19"/>
      <c r="C6" s="19"/>
      <c r="D6" s="19"/>
      <c r="E6" s="17"/>
      <c r="F6" s="14"/>
      <c r="G6" s="40"/>
      <c r="H6" s="15"/>
      <c r="I6" s="68"/>
      <c r="J6" s="15"/>
      <c r="K6" s="13"/>
      <c r="L6" s="36"/>
      <c r="M6" s="36"/>
      <c r="N6" s="36"/>
      <c r="O6" s="62"/>
    </row>
    <row r="7" spans="1:22" ht="15.75" customHeight="1" x14ac:dyDescent="0.2">
      <c r="A7" s="52"/>
      <c r="B7" s="20"/>
      <c r="C7" s="20" t="s">
        <v>18</v>
      </c>
      <c r="D7" s="81" t="s">
        <v>32</v>
      </c>
      <c r="E7" s="81" t="s">
        <v>33</v>
      </c>
      <c r="F7" s="36"/>
      <c r="G7" s="40"/>
      <c r="H7" s="20"/>
      <c r="I7" s="69"/>
      <c r="J7" s="20"/>
      <c r="K7" s="57" t="s">
        <v>26</v>
      </c>
      <c r="L7" s="36"/>
      <c r="M7" s="36"/>
      <c r="N7" s="36"/>
      <c r="O7" s="62"/>
    </row>
    <row r="8" spans="1:22" ht="15.75" customHeight="1" x14ac:dyDescent="0.2">
      <c r="A8" s="52"/>
      <c r="B8" s="18"/>
      <c r="C8" s="18" t="s">
        <v>17</v>
      </c>
      <c r="D8" s="21">
        <f ca="1">TODAY()</f>
        <v>41458</v>
      </c>
      <c r="E8" s="22">
        <f ca="1">NOW()</f>
        <v>41458.470781249998</v>
      </c>
      <c r="F8" s="36"/>
      <c r="G8" s="20"/>
      <c r="H8" s="20"/>
      <c r="I8" s="69"/>
      <c r="J8" s="20"/>
      <c r="K8" s="15"/>
      <c r="L8" s="36"/>
      <c r="M8" s="36"/>
      <c r="N8" s="36"/>
      <c r="O8" s="62"/>
    </row>
    <row r="9" spans="1:22" s="35" customFormat="1" ht="40.5" customHeight="1" x14ac:dyDescent="0.2">
      <c r="A9" s="54"/>
      <c r="B9" s="34" t="s">
        <v>22</v>
      </c>
      <c r="C9" s="86" t="s">
        <v>37</v>
      </c>
      <c r="D9" s="86" t="s">
        <v>49</v>
      </c>
      <c r="E9" s="86" t="s">
        <v>69</v>
      </c>
      <c r="F9" s="86" t="s">
        <v>131</v>
      </c>
      <c r="G9" s="86" t="s">
        <v>151</v>
      </c>
      <c r="H9" s="86" t="s">
        <v>215</v>
      </c>
      <c r="I9" s="86" t="s">
        <v>216</v>
      </c>
      <c r="J9" s="86" t="s">
        <v>218</v>
      </c>
      <c r="K9" s="92" t="s">
        <v>280</v>
      </c>
      <c r="L9" s="93" t="s">
        <v>281</v>
      </c>
      <c r="M9" s="94" t="s">
        <v>282</v>
      </c>
      <c r="N9" s="94" t="s">
        <v>283</v>
      </c>
      <c r="O9" s="94" t="s">
        <v>284</v>
      </c>
      <c r="P9" s="106"/>
      <c r="Q9" s="106"/>
      <c r="R9" s="106"/>
      <c r="S9" s="107"/>
      <c r="T9" s="107"/>
      <c r="U9" s="107"/>
      <c r="V9" s="107"/>
    </row>
    <row r="10" spans="1:22" s="2" customFormat="1" ht="13.5" customHeight="1" x14ac:dyDescent="0.2">
      <c r="A10" s="52"/>
      <c r="B10" s="28">
        <f t="shared" ref="B10:B41" si="0">ROW(B10) - ROW($B$9)</f>
        <v>1</v>
      </c>
      <c r="C10" s="87" t="s">
        <v>38</v>
      </c>
      <c r="D10" s="87" t="s">
        <v>50</v>
      </c>
      <c r="E10" s="89" t="s">
        <v>70</v>
      </c>
      <c r="F10" s="89" t="s">
        <v>132</v>
      </c>
      <c r="G10" s="89" t="s">
        <v>152</v>
      </c>
      <c r="H10" s="29">
        <v>5</v>
      </c>
      <c r="I10" s="90" t="s">
        <v>217</v>
      </c>
      <c r="J10" s="89" t="s">
        <v>219</v>
      </c>
      <c r="K10" s="37">
        <v>5000</v>
      </c>
      <c r="L10" s="37">
        <v>1206635</v>
      </c>
      <c r="M10" s="100">
        <v>0.02</v>
      </c>
      <c r="N10" s="76">
        <v>93</v>
      </c>
      <c r="O10" s="95" t="s">
        <v>36</v>
      </c>
      <c r="P10" s="108"/>
      <c r="Q10" s="108"/>
      <c r="R10" s="108"/>
      <c r="S10" s="108"/>
      <c r="T10" s="108"/>
      <c r="U10" s="108"/>
      <c r="V10" s="108"/>
    </row>
    <row r="11" spans="1:22" s="2" customFormat="1" ht="13.5" customHeight="1" x14ac:dyDescent="0.2">
      <c r="A11" s="52"/>
      <c r="B11" s="30">
        <f t="shared" si="0"/>
        <v>2</v>
      </c>
      <c r="C11" s="88" t="s">
        <v>38</v>
      </c>
      <c r="D11" s="88" t="s">
        <v>51</v>
      </c>
      <c r="E11" s="88" t="s">
        <v>71</v>
      </c>
      <c r="F11" s="88" t="s">
        <v>133</v>
      </c>
      <c r="G11" s="88" t="s">
        <v>153</v>
      </c>
      <c r="H11" s="31">
        <v>7</v>
      </c>
      <c r="I11" s="91" t="s">
        <v>217</v>
      </c>
      <c r="J11" s="88" t="s">
        <v>220</v>
      </c>
      <c r="K11" s="38">
        <v>7000</v>
      </c>
      <c r="L11" s="38">
        <v>80403</v>
      </c>
      <c r="M11" s="101">
        <v>0.17</v>
      </c>
      <c r="N11" s="101">
        <v>1178.0999999999999</v>
      </c>
      <c r="O11" s="96" t="s">
        <v>36</v>
      </c>
      <c r="P11" s="109"/>
      <c r="Q11" s="108"/>
      <c r="R11" s="108"/>
      <c r="S11" s="108"/>
      <c r="T11" s="108"/>
      <c r="U11" s="108"/>
      <c r="V11" s="108"/>
    </row>
    <row r="12" spans="1:22" s="2" customFormat="1" ht="13.5" customHeight="1" x14ac:dyDescent="0.2">
      <c r="A12" s="52"/>
      <c r="B12" s="28">
        <f t="shared" si="0"/>
        <v>3</v>
      </c>
      <c r="C12" s="87" t="s">
        <v>38</v>
      </c>
      <c r="D12" s="87" t="s">
        <v>50</v>
      </c>
      <c r="E12" s="89" t="s">
        <v>296</v>
      </c>
      <c r="F12" s="89" t="s">
        <v>132</v>
      </c>
      <c r="G12" s="89" t="s">
        <v>297</v>
      </c>
      <c r="H12" s="29">
        <v>126</v>
      </c>
      <c r="I12" s="90" t="s">
        <v>217</v>
      </c>
      <c r="J12" s="89" t="s">
        <v>293</v>
      </c>
      <c r="K12" s="37">
        <v>126000</v>
      </c>
      <c r="L12" s="37">
        <v>5.1059999999999999</v>
      </c>
      <c r="M12" s="100">
        <v>0.02</v>
      </c>
      <c r="N12" s="100">
        <v>2929.5</v>
      </c>
      <c r="O12" s="95" t="s">
        <v>36</v>
      </c>
      <c r="P12" s="108"/>
      <c r="Q12" s="108"/>
      <c r="R12" s="110"/>
      <c r="S12" s="108"/>
      <c r="T12" s="108"/>
      <c r="U12" s="108"/>
      <c r="V12" s="108"/>
    </row>
    <row r="13" spans="1:22" s="2" customFormat="1" ht="13.5" customHeight="1" x14ac:dyDescent="0.2">
      <c r="A13" s="52"/>
      <c r="B13" s="30">
        <f t="shared" si="0"/>
        <v>4</v>
      </c>
      <c r="C13" s="88" t="s">
        <v>38</v>
      </c>
      <c r="D13" s="88" t="s">
        <v>50</v>
      </c>
      <c r="E13" s="88" t="s">
        <v>72</v>
      </c>
      <c r="F13" s="88" t="s">
        <v>132</v>
      </c>
      <c r="G13" s="88" t="s">
        <v>154</v>
      </c>
      <c r="H13" s="31">
        <v>28</v>
      </c>
      <c r="I13" s="91" t="s">
        <v>217</v>
      </c>
      <c r="J13" s="88" t="s">
        <v>221</v>
      </c>
      <c r="K13" s="38">
        <v>28000</v>
      </c>
      <c r="L13" s="38">
        <v>808181</v>
      </c>
      <c r="M13" s="101">
        <v>0.02</v>
      </c>
      <c r="N13" s="101">
        <v>586.04</v>
      </c>
      <c r="O13" s="96" t="s">
        <v>36</v>
      </c>
      <c r="P13" s="108"/>
      <c r="Q13" s="108"/>
      <c r="R13" s="108"/>
      <c r="S13" s="108"/>
      <c r="T13" s="108"/>
      <c r="U13" s="108"/>
      <c r="V13" s="108"/>
    </row>
    <row r="14" spans="1:22" s="2" customFormat="1" ht="13.5" customHeight="1" x14ac:dyDescent="0.2">
      <c r="A14" s="52"/>
      <c r="B14" s="28">
        <f t="shared" si="0"/>
        <v>5</v>
      </c>
      <c r="C14" s="87" t="s">
        <v>38</v>
      </c>
      <c r="D14" s="87" t="s">
        <v>51</v>
      </c>
      <c r="E14" s="89" t="s">
        <v>298</v>
      </c>
      <c r="F14" s="89" t="s">
        <v>134</v>
      </c>
      <c r="G14" s="89" t="s">
        <v>299</v>
      </c>
      <c r="H14" s="29">
        <v>18</v>
      </c>
      <c r="I14" s="90" t="s">
        <v>217</v>
      </c>
      <c r="J14" s="89" t="s">
        <v>294</v>
      </c>
      <c r="K14" s="37">
        <v>18000</v>
      </c>
      <c r="L14" s="37">
        <v>668.24</v>
      </c>
      <c r="M14" s="100">
        <v>0.11</v>
      </c>
      <c r="N14" s="100">
        <v>1987.2</v>
      </c>
      <c r="O14" s="95" t="s">
        <v>36</v>
      </c>
      <c r="P14" s="108"/>
      <c r="Q14" s="108"/>
      <c r="R14" s="110"/>
      <c r="S14" s="108"/>
      <c r="T14" s="108"/>
      <c r="U14" s="108"/>
      <c r="V14" s="108"/>
    </row>
    <row r="15" spans="1:22" s="2" customFormat="1" ht="13.5" customHeight="1" x14ac:dyDescent="0.2">
      <c r="A15" s="52"/>
      <c r="B15" s="30">
        <f t="shared" si="0"/>
        <v>6</v>
      </c>
      <c r="C15" s="88" t="s">
        <v>38</v>
      </c>
      <c r="D15" s="88" t="s">
        <v>50</v>
      </c>
      <c r="E15" s="88" t="s">
        <v>73</v>
      </c>
      <c r="F15" s="88" t="s">
        <v>134</v>
      </c>
      <c r="G15" s="88" t="s">
        <v>155</v>
      </c>
      <c r="H15" s="31">
        <v>13</v>
      </c>
      <c r="I15" s="91" t="s">
        <v>217</v>
      </c>
      <c r="J15" s="88" t="s">
        <v>222</v>
      </c>
      <c r="K15" s="38">
        <v>13000</v>
      </c>
      <c r="L15" s="38">
        <v>1698922</v>
      </c>
      <c r="M15" s="101">
        <v>0.08</v>
      </c>
      <c r="N15" s="101">
        <v>1008.15</v>
      </c>
      <c r="O15" s="96" t="s">
        <v>36</v>
      </c>
      <c r="P15" s="111"/>
      <c r="Q15" s="108"/>
      <c r="R15" s="108"/>
      <c r="S15" s="108"/>
      <c r="T15" s="108"/>
      <c r="U15" s="108"/>
      <c r="V15" s="108"/>
    </row>
    <row r="16" spans="1:22" s="2" customFormat="1" ht="13.5" customHeight="1" x14ac:dyDescent="0.2">
      <c r="A16" s="52"/>
      <c r="B16" s="28">
        <f t="shared" si="0"/>
        <v>7</v>
      </c>
      <c r="C16" s="87" t="s">
        <v>38</v>
      </c>
      <c r="D16" s="87" t="s">
        <v>50</v>
      </c>
      <c r="E16" s="89" t="s">
        <v>74</v>
      </c>
      <c r="F16" s="89" t="s">
        <v>132</v>
      </c>
      <c r="G16" s="89" t="s">
        <v>156</v>
      </c>
      <c r="H16" s="29">
        <v>5</v>
      </c>
      <c r="I16" s="90" t="s">
        <v>217</v>
      </c>
      <c r="J16" s="89" t="s">
        <v>223</v>
      </c>
      <c r="K16" s="37">
        <v>5000</v>
      </c>
      <c r="L16" s="37">
        <v>61598</v>
      </c>
      <c r="M16" s="100">
        <v>0.01</v>
      </c>
      <c r="N16" s="100">
        <v>62.5</v>
      </c>
      <c r="O16" s="95" t="s">
        <v>36</v>
      </c>
      <c r="P16" s="108"/>
      <c r="Q16" s="108"/>
      <c r="R16" s="108"/>
      <c r="S16" s="108"/>
      <c r="T16" s="108"/>
      <c r="U16" s="108"/>
      <c r="V16" s="108"/>
    </row>
    <row r="17" spans="1:22" s="2" customFormat="1" ht="13.5" customHeight="1" x14ac:dyDescent="0.2">
      <c r="A17" s="52"/>
      <c r="B17" s="30">
        <f t="shared" si="0"/>
        <v>8</v>
      </c>
      <c r="C17" s="88" t="s">
        <v>38</v>
      </c>
      <c r="D17" s="88" t="s">
        <v>50</v>
      </c>
      <c r="E17" s="88" t="s">
        <v>75</v>
      </c>
      <c r="F17" s="88" t="s">
        <v>132</v>
      </c>
      <c r="G17" s="88" t="s">
        <v>157</v>
      </c>
      <c r="H17" s="31">
        <v>4</v>
      </c>
      <c r="I17" s="91" t="s">
        <v>217</v>
      </c>
      <c r="J17" s="88" t="s">
        <v>224</v>
      </c>
      <c r="K17" s="38">
        <v>4000</v>
      </c>
      <c r="L17" s="38">
        <v>153646</v>
      </c>
      <c r="M17" s="101">
        <v>0.01</v>
      </c>
      <c r="N17" s="77">
        <v>24</v>
      </c>
      <c r="O17" s="96" t="s">
        <v>36</v>
      </c>
      <c r="P17" s="108"/>
      <c r="Q17" s="108"/>
      <c r="R17" s="108"/>
      <c r="S17" s="108"/>
      <c r="T17" s="108"/>
      <c r="U17" s="108"/>
      <c r="V17" s="108"/>
    </row>
    <row r="18" spans="1:22" s="2" customFormat="1" ht="13.5" customHeight="1" x14ac:dyDescent="0.2">
      <c r="A18" s="52"/>
      <c r="B18" s="28">
        <f t="shared" si="0"/>
        <v>9</v>
      </c>
      <c r="C18" s="87" t="s">
        <v>38</v>
      </c>
      <c r="D18" s="87" t="s">
        <v>50</v>
      </c>
      <c r="E18" s="89" t="s">
        <v>76</v>
      </c>
      <c r="F18" s="89" t="s">
        <v>135</v>
      </c>
      <c r="G18" s="89" t="s">
        <v>158</v>
      </c>
      <c r="H18" s="29">
        <v>5</v>
      </c>
      <c r="I18" s="90" t="s">
        <v>217</v>
      </c>
      <c r="J18" s="89" t="s">
        <v>225</v>
      </c>
      <c r="K18" s="37">
        <v>5000</v>
      </c>
      <c r="L18" s="37">
        <v>2807</v>
      </c>
      <c r="M18" s="100">
        <v>0.25</v>
      </c>
      <c r="N18" s="100">
        <v>1237.5</v>
      </c>
      <c r="O18" s="95" t="s">
        <v>36</v>
      </c>
      <c r="P18" s="109"/>
      <c r="Q18" s="108"/>
      <c r="R18" s="108"/>
      <c r="S18" s="108"/>
      <c r="T18" s="108"/>
      <c r="U18" s="108"/>
      <c r="V18" s="108"/>
    </row>
    <row r="19" spans="1:22" s="2" customFormat="1" ht="13.5" customHeight="1" x14ac:dyDescent="0.2">
      <c r="A19" s="52"/>
      <c r="B19" s="30">
        <f t="shared" si="0"/>
        <v>10</v>
      </c>
      <c r="C19" s="88" t="s">
        <v>38</v>
      </c>
      <c r="D19" s="88" t="s">
        <v>50</v>
      </c>
      <c r="E19" s="88" t="s">
        <v>77</v>
      </c>
      <c r="F19" s="88" t="s">
        <v>132</v>
      </c>
      <c r="G19" s="88" t="s">
        <v>159</v>
      </c>
      <c r="H19" s="31">
        <v>2</v>
      </c>
      <c r="I19" s="91" t="s">
        <v>217</v>
      </c>
      <c r="J19" s="88" t="s">
        <v>226</v>
      </c>
      <c r="K19" s="38">
        <v>2000</v>
      </c>
      <c r="L19" s="38">
        <v>440361</v>
      </c>
      <c r="M19" s="101">
        <v>0.01</v>
      </c>
      <c r="N19" s="77">
        <v>12</v>
      </c>
      <c r="O19" s="96" t="s">
        <v>36</v>
      </c>
      <c r="P19" s="108"/>
      <c r="Q19" s="108"/>
      <c r="R19" s="108"/>
      <c r="S19" s="108"/>
      <c r="T19" s="108"/>
      <c r="U19" s="108"/>
      <c r="V19" s="108"/>
    </row>
    <row r="20" spans="1:22" s="2" customFormat="1" ht="13.5" customHeight="1" x14ac:dyDescent="0.2">
      <c r="A20" s="52"/>
      <c r="B20" s="28">
        <f t="shared" si="0"/>
        <v>11</v>
      </c>
      <c r="C20" s="87" t="s">
        <v>38</v>
      </c>
      <c r="D20" s="87" t="s">
        <v>51</v>
      </c>
      <c r="E20" s="89" t="s">
        <v>78</v>
      </c>
      <c r="F20" s="89" t="s">
        <v>132</v>
      </c>
      <c r="G20" s="89" t="s">
        <v>160</v>
      </c>
      <c r="H20" s="29">
        <v>1</v>
      </c>
      <c r="I20" s="90" t="s">
        <v>217</v>
      </c>
      <c r="J20" s="89" t="s">
        <v>227</v>
      </c>
      <c r="K20" s="37">
        <v>1000</v>
      </c>
      <c r="L20" s="37">
        <v>74918</v>
      </c>
      <c r="M20" s="100">
        <v>0.01</v>
      </c>
      <c r="N20" s="100">
        <v>13.2</v>
      </c>
      <c r="O20" s="95" t="s">
        <v>36</v>
      </c>
      <c r="P20" s="108"/>
      <c r="Q20" s="108"/>
      <c r="R20" s="108"/>
      <c r="S20" s="108"/>
      <c r="T20" s="108"/>
      <c r="U20" s="108"/>
      <c r="V20" s="108"/>
    </row>
    <row r="21" spans="1:22" s="2" customFormat="1" ht="13.5" customHeight="1" x14ac:dyDescent="0.2">
      <c r="A21" s="52"/>
      <c r="B21" s="30">
        <f t="shared" si="0"/>
        <v>12</v>
      </c>
      <c r="C21" s="88" t="s">
        <v>38</v>
      </c>
      <c r="D21" s="88" t="s">
        <v>50</v>
      </c>
      <c r="E21" s="88" t="s">
        <v>79</v>
      </c>
      <c r="F21" s="88" t="s">
        <v>132</v>
      </c>
      <c r="G21" s="88" t="s">
        <v>161</v>
      </c>
      <c r="H21" s="31">
        <v>15</v>
      </c>
      <c r="I21" s="91" t="s">
        <v>217</v>
      </c>
      <c r="J21" s="88" t="s">
        <v>228</v>
      </c>
      <c r="K21" s="38">
        <v>15000</v>
      </c>
      <c r="L21" s="38">
        <v>586112</v>
      </c>
      <c r="M21" s="101">
        <v>0.01</v>
      </c>
      <c r="N21" s="77">
        <v>75</v>
      </c>
      <c r="O21" s="96" t="s">
        <v>36</v>
      </c>
      <c r="P21" s="108"/>
      <c r="Q21" s="108"/>
      <c r="R21" s="108"/>
      <c r="S21" s="108"/>
      <c r="T21" s="108"/>
      <c r="U21" s="108"/>
      <c r="V21" s="108"/>
    </row>
    <row r="22" spans="1:22" s="2" customFormat="1" ht="13.5" customHeight="1" x14ac:dyDescent="0.2">
      <c r="A22" s="52"/>
      <c r="B22" s="28">
        <f t="shared" si="0"/>
        <v>13</v>
      </c>
      <c r="C22" s="87" t="s">
        <v>38</v>
      </c>
      <c r="D22" s="87" t="s">
        <v>51</v>
      </c>
      <c r="E22" s="89" t="s">
        <v>80</v>
      </c>
      <c r="F22" s="89" t="s">
        <v>135</v>
      </c>
      <c r="G22" s="89" t="s">
        <v>162</v>
      </c>
      <c r="H22" s="29">
        <v>2</v>
      </c>
      <c r="I22" s="90" t="s">
        <v>217</v>
      </c>
      <c r="J22" s="89" t="s">
        <v>229</v>
      </c>
      <c r="K22" s="37">
        <v>2000</v>
      </c>
      <c r="L22" s="37">
        <v>212596</v>
      </c>
      <c r="M22" s="100">
        <v>0.13</v>
      </c>
      <c r="N22" s="100">
        <v>259.89999999999998</v>
      </c>
      <c r="O22" s="95" t="s">
        <v>36</v>
      </c>
      <c r="P22" s="109"/>
      <c r="Q22" s="108"/>
      <c r="R22" s="108"/>
      <c r="S22" s="108"/>
      <c r="T22" s="108"/>
      <c r="U22" s="108"/>
      <c r="V22" s="108"/>
    </row>
    <row r="23" spans="1:22" s="2" customFormat="1" ht="13.5" customHeight="1" x14ac:dyDescent="0.2">
      <c r="A23" s="52"/>
      <c r="B23" s="30">
        <f t="shared" si="0"/>
        <v>14</v>
      </c>
      <c r="C23" s="88" t="s">
        <v>38</v>
      </c>
      <c r="D23" s="88" t="s">
        <v>50</v>
      </c>
      <c r="E23" s="88" t="s">
        <v>81</v>
      </c>
      <c r="F23" s="88" t="s">
        <v>133</v>
      </c>
      <c r="G23" s="88" t="s">
        <v>163</v>
      </c>
      <c r="H23" s="31">
        <v>10</v>
      </c>
      <c r="I23" s="91" t="s">
        <v>217</v>
      </c>
      <c r="J23" s="88" t="s">
        <v>230</v>
      </c>
      <c r="K23" s="38">
        <v>10000</v>
      </c>
      <c r="L23" s="38">
        <v>41190</v>
      </c>
      <c r="M23" s="101">
        <v>0.63</v>
      </c>
      <c r="N23" s="77">
        <v>6270</v>
      </c>
      <c r="O23" s="96" t="s">
        <v>36</v>
      </c>
      <c r="P23" s="108"/>
      <c r="Q23" s="108"/>
      <c r="R23" s="110"/>
      <c r="S23" s="108"/>
      <c r="T23" s="108"/>
      <c r="U23" s="108"/>
      <c r="V23" s="108"/>
    </row>
    <row r="24" spans="1:22" s="2" customFormat="1" ht="13.5" customHeight="1" x14ac:dyDescent="0.2">
      <c r="A24" s="52"/>
      <c r="B24" s="28">
        <f t="shared" si="0"/>
        <v>15</v>
      </c>
      <c r="C24" s="87" t="s">
        <v>38</v>
      </c>
      <c r="D24" s="87" t="s">
        <v>50</v>
      </c>
      <c r="E24" s="89" t="s">
        <v>82</v>
      </c>
      <c r="F24" s="89" t="s">
        <v>132</v>
      </c>
      <c r="G24" s="89" t="s">
        <v>164</v>
      </c>
      <c r="H24" s="29">
        <v>1</v>
      </c>
      <c r="I24" s="90" t="s">
        <v>217</v>
      </c>
      <c r="J24" s="89" t="s">
        <v>231</v>
      </c>
      <c r="K24" s="37">
        <v>1000</v>
      </c>
      <c r="L24" s="37">
        <v>159484</v>
      </c>
      <c r="M24" s="100">
        <v>0.12</v>
      </c>
      <c r="N24" s="76">
        <v>115</v>
      </c>
      <c r="O24" s="95" t="s">
        <v>36</v>
      </c>
      <c r="P24" s="109"/>
      <c r="Q24" s="108"/>
      <c r="R24" s="108"/>
      <c r="S24" s="108"/>
      <c r="T24" s="108"/>
      <c r="U24" s="108"/>
      <c r="V24" s="108"/>
    </row>
    <row r="25" spans="1:22" s="2" customFormat="1" ht="13.5" customHeight="1" x14ac:dyDescent="0.2">
      <c r="A25" s="52"/>
      <c r="B25" s="30">
        <f t="shared" si="0"/>
        <v>16</v>
      </c>
      <c r="C25" s="88" t="s">
        <v>43</v>
      </c>
      <c r="D25" s="88" t="s">
        <v>55</v>
      </c>
      <c r="E25" s="88" t="s">
        <v>89</v>
      </c>
      <c r="F25" s="88" t="s">
        <v>54</v>
      </c>
      <c r="G25" s="88" t="s">
        <v>172</v>
      </c>
      <c r="H25" s="31">
        <v>2</v>
      </c>
      <c r="I25" s="91" t="s">
        <v>217</v>
      </c>
      <c r="J25" s="88" t="s">
        <v>238</v>
      </c>
      <c r="K25" s="38">
        <v>2000</v>
      </c>
      <c r="L25" s="38">
        <v>3900</v>
      </c>
      <c r="M25" s="101">
        <v>5.88</v>
      </c>
      <c r="N25" s="77">
        <v>11750</v>
      </c>
      <c r="O25" s="96" t="s">
        <v>36</v>
      </c>
      <c r="P25" s="109"/>
      <c r="Q25" s="108"/>
      <c r="R25" s="108"/>
      <c r="S25" s="108"/>
      <c r="T25" s="108"/>
      <c r="U25" s="108"/>
      <c r="V25" s="108"/>
    </row>
    <row r="26" spans="1:22" s="2" customFormat="1" ht="13.5" customHeight="1" x14ac:dyDescent="0.2">
      <c r="A26" s="52"/>
      <c r="B26" s="28">
        <f t="shared" si="0"/>
        <v>17</v>
      </c>
      <c r="C26" s="87" t="s">
        <v>48</v>
      </c>
      <c r="D26" s="87" t="s">
        <v>68</v>
      </c>
      <c r="E26" s="89" t="s">
        <v>128</v>
      </c>
      <c r="F26" s="89" t="s">
        <v>149</v>
      </c>
      <c r="G26" s="89" t="s">
        <v>212</v>
      </c>
      <c r="H26" s="29">
        <v>1</v>
      </c>
      <c r="I26" s="90" t="s">
        <v>217</v>
      </c>
      <c r="J26" s="89" t="s">
        <v>277</v>
      </c>
      <c r="K26" s="37">
        <v>1000</v>
      </c>
      <c r="L26" s="37">
        <v>44139</v>
      </c>
      <c r="M26" s="100">
        <v>0.67</v>
      </c>
      <c r="N26" s="76">
        <v>665</v>
      </c>
      <c r="O26" s="95" t="s">
        <v>36</v>
      </c>
      <c r="P26" s="109"/>
      <c r="Q26" s="108"/>
      <c r="R26" s="108"/>
      <c r="S26" s="108"/>
      <c r="T26" s="108"/>
      <c r="U26" s="108"/>
      <c r="V26" s="108"/>
    </row>
    <row r="27" spans="1:22" s="2" customFormat="1" ht="13.5" customHeight="1" x14ac:dyDescent="0.2">
      <c r="A27" s="52"/>
      <c r="B27" s="30">
        <f t="shared" si="0"/>
        <v>18</v>
      </c>
      <c r="C27" s="88" t="s">
        <v>48</v>
      </c>
      <c r="D27" s="88" t="s">
        <v>68</v>
      </c>
      <c r="E27" s="88" t="s">
        <v>129</v>
      </c>
      <c r="F27" s="88" t="s">
        <v>150</v>
      </c>
      <c r="G27" s="88" t="s">
        <v>213</v>
      </c>
      <c r="H27" s="31">
        <v>1</v>
      </c>
      <c r="I27" s="91" t="s">
        <v>217</v>
      </c>
      <c r="J27" s="88" t="s">
        <v>278</v>
      </c>
      <c r="K27" s="38">
        <v>1000</v>
      </c>
      <c r="L27" s="38">
        <v>8934</v>
      </c>
      <c r="M27" s="101">
        <v>1.1299999999999999</v>
      </c>
      <c r="N27" s="77">
        <v>1125</v>
      </c>
      <c r="O27" s="96" t="s">
        <v>36</v>
      </c>
      <c r="P27" s="109"/>
      <c r="Q27" s="108"/>
      <c r="R27" s="108"/>
      <c r="S27" s="108"/>
      <c r="T27" s="108"/>
      <c r="U27" s="108"/>
      <c r="V27" s="108"/>
    </row>
    <row r="28" spans="1:22" s="2" customFormat="1" ht="13.5" customHeight="1" x14ac:dyDescent="0.2">
      <c r="A28" s="52"/>
      <c r="B28" s="28">
        <f t="shared" si="0"/>
        <v>19</v>
      </c>
      <c r="C28" s="87" t="s">
        <v>48</v>
      </c>
      <c r="D28" s="87" t="s">
        <v>68</v>
      </c>
      <c r="E28" s="89" t="s">
        <v>130</v>
      </c>
      <c r="F28" s="89" t="s">
        <v>150</v>
      </c>
      <c r="G28" s="89" t="s">
        <v>214</v>
      </c>
      <c r="H28" s="29">
        <v>1</v>
      </c>
      <c r="I28" s="90" t="s">
        <v>217</v>
      </c>
      <c r="J28" s="89" t="s">
        <v>279</v>
      </c>
      <c r="K28" s="37">
        <v>1000</v>
      </c>
      <c r="L28" s="37">
        <v>17354</v>
      </c>
      <c r="M28" s="100">
        <v>0.67</v>
      </c>
      <c r="N28" s="76">
        <v>665</v>
      </c>
      <c r="O28" s="95" t="s">
        <v>36</v>
      </c>
      <c r="P28" s="111"/>
      <c r="Q28" s="108"/>
      <c r="R28" s="108"/>
      <c r="S28" s="108"/>
      <c r="T28" s="108"/>
      <c r="U28" s="108"/>
      <c r="V28" s="108"/>
    </row>
    <row r="29" spans="1:22" s="2" customFormat="1" ht="13.5" customHeight="1" x14ac:dyDescent="0.2">
      <c r="A29" s="52"/>
      <c r="B29" s="30">
        <f t="shared" si="0"/>
        <v>20</v>
      </c>
      <c r="C29" s="88" t="s">
        <v>39</v>
      </c>
      <c r="D29" s="88" t="s">
        <v>52</v>
      </c>
      <c r="E29" s="88" t="s">
        <v>83</v>
      </c>
      <c r="F29" s="88" t="s">
        <v>136</v>
      </c>
      <c r="G29" s="88" t="s">
        <v>165</v>
      </c>
      <c r="H29" s="31">
        <v>1</v>
      </c>
      <c r="I29" s="91" t="s">
        <v>217</v>
      </c>
      <c r="J29" s="88" t="s">
        <v>232</v>
      </c>
      <c r="K29" s="38">
        <v>1000</v>
      </c>
      <c r="L29" s="38">
        <v>16500</v>
      </c>
      <c r="M29" s="101">
        <v>0.1</v>
      </c>
      <c r="N29" s="77">
        <v>95</v>
      </c>
      <c r="O29" s="96" t="s">
        <v>36</v>
      </c>
      <c r="P29" s="111"/>
      <c r="Q29" s="108"/>
      <c r="R29" s="108"/>
      <c r="S29" s="108"/>
      <c r="T29" s="108"/>
      <c r="U29" s="108"/>
      <c r="V29" s="108"/>
    </row>
    <row r="30" spans="1:22" s="2" customFormat="1" ht="13.5" customHeight="1" x14ac:dyDescent="0.2">
      <c r="A30" s="52"/>
      <c r="B30" s="28">
        <f t="shared" si="0"/>
        <v>21</v>
      </c>
      <c r="C30" s="87" t="s">
        <v>39</v>
      </c>
      <c r="D30" s="87" t="s">
        <v>57</v>
      </c>
      <c r="E30" s="89" t="s">
        <v>300</v>
      </c>
      <c r="F30" s="89" t="s">
        <v>301</v>
      </c>
      <c r="G30" s="89" t="s">
        <v>302</v>
      </c>
      <c r="H30" s="29">
        <v>4</v>
      </c>
      <c r="I30" s="90" t="s">
        <v>217</v>
      </c>
      <c r="J30" s="89" t="s">
        <v>295</v>
      </c>
      <c r="K30" s="37">
        <v>4000</v>
      </c>
      <c r="L30" s="37">
        <v>4.7140000000000004</v>
      </c>
      <c r="M30" s="100">
        <v>7.0000000000000007E-2</v>
      </c>
      <c r="N30" s="100">
        <v>289.32</v>
      </c>
      <c r="O30" s="95" t="s">
        <v>36</v>
      </c>
      <c r="P30" s="111"/>
      <c r="Q30" s="108"/>
      <c r="R30" s="108"/>
      <c r="S30" s="108"/>
      <c r="T30" s="108"/>
      <c r="U30" s="108"/>
      <c r="V30" s="108"/>
    </row>
    <row r="31" spans="1:22" s="2" customFormat="1" ht="13.5" customHeight="1" x14ac:dyDescent="0.2">
      <c r="A31" s="52"/>
      <c r="B31" s="30">
        <f t="shared" si="0"/>
        <v>22</v>
      </c>
      <c r="C31" s="88" t="s">
        <v>39</v>
      </c>
      <c r="D31" s="88" t="s">
        <v>58</v>
      </c>
      <c r="E31" s="88" t="s">
        <v>93</v>
      </c>
      <c r="F31" s="88" t="s">
        <v>139</v>
      </c>
      <c r="G31" s="88" t="s">
        <v>177</v>
      </c>
      <c r="H31" s="31">
        <v>4</v>
      </c>
      <c r="I31" s="91" t="s">
        <v>217</v>
      </c>
      <c r="J31" s="88" t="s">
        <v>242</v>
      </c>
      <c r="K31" s="38">
        <v>4000</v>
      </c>
      <c r="L31" s="38">
        <v>15907</v>
      </c>
      <c r="M31" s="101">
        <v>0.84</v>
      </c>
      <c r="N31" s="101">
        <v>3372.8</v>
      </c>
      <c r="O31" s="96" t="s">
        <v>36</v>
      </c>
      <c r="P31" s="108"/>
      <c r="Q31" s="108"/>
      <c r="R31" s="108"/>
      <c r="S31" s="108"/>
      <c r="T31" s="108"/>
      <c r="U31" s="108"/>
      <c r="V31" s="108"/>
    </row>
    <row r="32" spans="1:22" s="2" customFormat="1" ht="13.5" customHeight="1" x14ac:dyDescent="0.2">
      <c r="A32" s="52"/>
      <c r="B32" s="28">
        <f t="shared" si="0"/>
        <v>23</v>
      </c>
      <c r="C32" s="87" t="s">
        <v>41</v>
      </c>
      <c r="D32" s="87" t="s">
        <v>51</v>
      </c>
      <c r="E32" s="89" t="s">
        <v>86</v>
      </c>
      <c r="F32" s="89" t="s">
        <v>134</v>
      </c>
      <c r="G32" s="89" t="s">
        <v>168</v>
      </c>
      <c r="H32" s="29">
        <v>2</v>
      </c>
      <c r="I32" s="90" t="s">
        <v>217</v>
      </c>
      <c r="J32" s="89" t="s">
        <v>235</v>
      </c>
      <c r="K32" s="37">
        <v>2000</v>
      </c>
      <c r="L32" s="37">
        <v>91902</v>
      </c>
      <c r="M32" s="100">
        <v>0.04</v>
      </c>
      <c r="N32" s="100">
        <v>77.56</v>
      </c>
      <c r="O32" s="95" t="s">
        <v>36</v>
      </c>
      <c r="P32" s="108"/>
      <c r="Q32" s="108"/>
      <c r="R32" s="108"/>
      <c r="S32" s="108"/>
      <c r="T32" s="108"/>
      <c r="U32" s="108"/>
      <c r="V32" s="108"/>
    </row>
    <row r="33" spans="1:22" s="2" customFormat="1" ht="13.5" customHeight="1" x14ac:dyDescent="0.2">
      <c r="A33" s="52"/>
      <c r="B33" s="30">
        <f t="shared" si="0"/>
        <v>24</v>
      </c>
      <c r="C33" s="88" t="s">
        <v>41</v>
      </c>
      <c r="D33" s="88" t="s">
        <v>51</v>
      </c>
      <c r="E33" s="88" t="s">
        <v>87</v>
      </c>
      <c r="F33" s="88" t="s">
        <v>134</v>
      </c>
      <c r="G33" s="88" t="s">
        <v>169</v>
      </c>
      <c r="H33" s="31">
        <v>4</v>
      </c>
      <c r="I33" s="91" t="s">
        <v>217</v>
      </c>
      <c r="J33" s="88" t="s">
        <v>236</v>
      </c>
      <c r="K33" s="38">
        <v>4000</v>
      </c>
      <c r="L33" s="38">
        <v>206</v>
      </c>
      <c r="M33" s="101">
        <v>0.03</v>
      </c>
      <c r="N33" s="101">
        <v>120.4</v>
      </c>
      <c r="O33" s="96" t="s">
        <v>36</v>
      </c>
      <c r="P33" s="108"/>
      <c r="Q33" s="108"/>
      <c r="R33" s="110"/>
      <c r="S33" s="108"/>
      <c r="T33" s="108"/>
      <c r="U33" s="108"/>
      <c r="V33" s="108"/>
    </row>
    <row r="34" spans="1:22" s="2" customFormat="1" ht="13.5" customHeight="1" x14ac:dyDescent="0.2">
      <c r="A34" s="52"/>
      <c r="B34" s="28">
        <f t="shared" si="0"/>
        <v>25</v>
      </c>
      <c r="C34" s="87" t="s">
        <v>41</v>
      </c>
      <c r="D34" s="87" t="s">
        <v>51</v>
      </c>
      <c r="E34" s="89" t="s">
        <v>88</v>
      </c>
      <c r="F34" s="89" t="s">
        <v>132</v>
      </c>
      <c r="G34" s="89" t="s">
        <v>170</v>
      </c>
      <c r="H34" s="29">
        <v>1</v>
      </c>
      <c r="I34" s="90" t="s">
        <v>217</v>
      </c>
      <c r="J34" s="89" t="s">
        <v>237</v>
      </c>
      <c r="K34" s="37">
        <v>1000</v>
      </c>
      <c r="L34" s="37">
        <v>56010</v>
      </c>
      <c r="M34" s="100">
        <v>0.03</v>
      </c>
      <c r="N34" s="100">
        <v>28.86</v>
      </c>
      <c r="O34" s="95" t="s">
        <v>36</v>
      </c>
      <c r="P34" s="108"/>
      <c r="Q34" s="108"/>
      <c r="R34" s="110"/>
      <c r="S34" s="108"/>
      <c r="T34" s="108"/>
      <c r="U34" s="108"/>
      <c r="V34" s="108"/>
    </row>
    <row r="35" spans="1:22" s="2" customFormat="1" ht="13.5" customHeight="1" x14ac:dyDescent="0.2">
      <c r="A35" s="52"/>
      <c r="B35" s="30">
        <f t="shared" si="0"/>
        <v>26</v>
      </c>
      <c r="C35" s="88" t="s">
        <v>42</v>
      </c>
      <c r="D35" s="88" t="s">
        <v>54</v>
      </c>
      <c r="E35" s="88" t="s">
        <v>54</v>
      </c>
      <c r="F35" s="88" t="s">
        <v>54</v>
      </c>
      <c r="G35" s="88" t="s">
        <v>171</v>
      </c>
      <c r="H35" s="31">
        <v>1</v>
      </c>
      <c r="I35" s="91" t="s">
        <v>54</v>
      </c>
      <c r="J35" s="88" t="s">
        <v>54</v>
      </c>
      <c r="K35" s="38"/>
      <c r="L35" s="38"/>
      <c r="M35" s="77"/>
      <c r="N35" s="77"/>
      <c r="O35" s="96" t="s">
        <v>54</v>
      </c>
      <c r="P35" s="109"/>
      <c r="Q35" s="108"/>
      <c r="R35" s="108"/>
      <c r="S35" s="108"/>
      <c r="T35" s="108"/>
      <c r="U35" s="108"/>
      <c r="V35" s="108"/>
    </row>
    <row r="36" spans="1:22" s="2" customFormat="1" ht="13.5" customHeight="1" x14ac:dyDescent="0.2">
      <c r="A36" s="52"/>
      <c r="B36" s="28">
        <f t="shared" si="0"/>
        <v>27</v>
      </c>
      <c r="C36" s="87" t="s">
        <v>44</v>
      </c>
      <c r="D36" s="87" t="s">
        <v>56</v>
      </c>
      <c r="E36" s="89" t="s">
        <v>90</v>
      </c>
      <c r="F36" s="89" t="s">
        <v>137</v>
      </c>
      <c r="G36" s="89" t="s">
        <v>173</v>
      </c>
      <c r="H36" s="29">
        <v>1</v>
      </c>
      <c r="I36" s="90" t="s">
        <v>217</v>
      </c>
      <c r="J36" s="89" t="s">
        <v>239</v>
      </c>
      <c r="K36" s="37">
        <v>1000</v>
      </c>
      <c r="L36" s="37">
        <v>0</v>
      </c>
      <c r="M36" s="100">
        <v>0.99</v>
      </c>
      <c r="N36" s="100">
        <v>987</v>
      </c>
      <c r="O36" s="95" t="s">
        <v>36</v>
      </c>
      <c r="P36" s="108"/>
      <c r="Q36" s="108"/>
      <c r="R36" s="108"/>
      <c r="S36" s="108"/>
      <c r="T36" s="108"/>
      <c r="U36" s="108"/>
      <c r="V36" s="108"/>
    </row>
    <row r="37" spans="1:22" s="2" customFormat="1" ht="13.5" customHeight="1" x14ac:dyDescent="0.2">
      <c r="A37" s="52"/>
      <c r="B37" s="30">
        <f t="shared" si="0"/>
        <v>28</v>
      </c>
      <c r="C37" s="88" t="s">
        <v>44</v>
      </c>
      <c r="D37" s="88" t="s">
        <v>56</v>
      </c>
      <c r="E37" s="88" t="s">
        <v>91</v>
      </c>
      <c r="F37" s="88" t="s">
        <v>137</v>
      </c>
      <c r="G37" s="88" t="s">
        <v>174</v>
      </c>
      <c r="H37" s="31">
        <v>3</v>
      </c>
      <c r="I37" s="91" t="s">
        <v>217</v>
      </c>
      <c r="J37" s="88" t="s">
        <v>240</v>
      </c>
      <c r="K37" s="38">
        <v>3000</v>
      </c>
      <c r="L37" s="38">
        <v>0</v>
      </c>
      <c r="M37" s="101">
        <v>0.99</v>
      </c>
      <c r="N37" s="101">
        <v>2961</v>
      </c>
      <c r="O37" s="96" t="s">
        <v>36</v>
      </c>
      <c r="P37" s="111"/>
      <c r="Q37" s="108"/>
      <c r="R37" s="110"/>
      <c r="S37" s="108"/>
      <c r="T37" s="108"/>
      <c r="U37" s="108"/>
      <c r="V37" s="108"/>
    </row>
    <row r="38" spans="1:22" s="2" customFormat="1" ht="13.5" customHeight="1" x14ac:dyDescent="0.2">
      <c r="A38" s="52"/>
      <c r="B38" s="28">
        <f t="shared" si="0"/>
        <v>29</v>
      </c>
      <c r="C38" s="87" t="s">
        <v>44</v>
      </c>
      <c r="D38" s="87" t="s">
        <v>50</v>
      </c>
      <c r="E38" s="89" t="s">
        <v>92</v>
      </c>
      <c r="F38" s="89" t="s">
        <v>138</v>
      </c>
      <c r="G38" s="89" t="s">
        <v>175</v>
      </c>
      <c r="H38" s="29">
        <v>1</v>
      </c>
      <c r="I38" s="90" t="s">
        <v>217</v>
      </c>
      <c r="J38" s="89" t="s">
        <v>241</v>
      </c>
      <c r="K38" s="37">
        <v>1000</v>
      </c>
      <c r="L38" s="37">
        <v>38487</v>
      </c>
      <c r="M38" s="100">
        <v>0.44</v>
      </c>
      <c r="N38" s="100">
        <v>442</v>
      </c>
      <c r="O38" s="95" t="s">
        <v>36</v>
      </c>
      <c r="P38" s="108"/>
      <c r="Q38" s="108"/>
      <c r="R38" s="108"/>
      <c r="S38" s="108"/>
      <c r="T38" s="108"/>
      <c r="U38" s="108"/>
      <c r="V38" s="108"/>
    </row>
    <row r="39" spans="1:22" s="2" customFormat="1" ht="13.5" customHeight="1" x14ac:dyDescent="0.2">
      <c r="A39" s="52"/>
      <c r="B39" s="30">
        <f t="shared" si="0"/>
        <v>30</v>
      </c>
      <c r="C39" s="88" t="s">
        <v>47</v>
      </c>
      <c r="D39" s="88" t="s">
        <v>62</v>
      </c>
      <c r="E39" s="88" t="s">
        <v>120</v>
      </c>
      <c r="F39" s="88" t="s">
        <v>140</v>
      </c>
      <c r="G39" s="88" t="s">
        <v>204</v>
      </c>
      <c r="H39" s="31">
        <v>1</v>
      </c>
      <c r="I39" s="91" t="s">
        <v>217</v>
      </c>
      <c r="J39" s="88" t="s">
        <v>269</v>
      </c>
      <c r="K39" s="38">
        <v>1000</v>
      </c>
      <c r="L39" s="38">
        <v>59</v>
      </c>
      <c r="M39" s="101">
        <v>33.58</v>
      </c>
      <c r="N39" s="101">
        <v>33580.1</v>
      </c>
      <c r="O39" s="96" t="s">
        <v>36</v>
      </c>
      <c r="P39" s="108"/>
      <c r="Q39" s="108"/>
      <c r="R39" s="108"/>
      <c r="S39" s="108"/>
      <c r="T39" s="108"/>
      <c r="U39" s="108"/>
      <c r="V39" s="108"/>
    </row>
    <row r="40" spans="1:22" s="2" customFormat="1" ht="13.5" customHeight="1" x14ac:dyDescent="0.2">
      <c r="A40" s="52"/>
      <c r="B40" s="28">
        <f t="shared" si="0"/>
        <v>31</v>
      </c>
      <c r="C40" s="87" t="s">
        <v>47</v>
      </c>
      <c r="D40" s="87" t="s">
        <v>63</v>
      </c>
      <c r="E40" s="89" t="s">
        <v>121</v>
      </c>
      <c r="F40" s="89" t="s">
        <v>141</v>
      </c>
      <c r="G40" s="89" t="s">
        <v>205</v>
      </c>
      <c r="H40" s="29">
        <v>4</v>
      </c>
      <c r="I40" s="90" t="s">
        <v>217</v>
      </c>
      <c r="J40" s="89" t="s">
        <v>270</v>
      </c>
      <c r="K40" s="37">
        <v>4000</v>
      </c>
      <c r="L40" s="37">
        <v>1344</v>
      </c>
      <c r="M40" s="100">
        <v>6.59</v>
      </c>
      <c r="N40" s="100">
        <v>26372.32</v>
      </c>
      <c r="O40" s="95" t="s">
        <v>36</v>
      </c>
      <c r="P40" s="108"/>
      <c r="Q40" s="108"/>
      <c r="R40" s="108"/>
      <c r="S40" s="108"/>
      <c r="T40" s="108"/>
      <c r="U40" s="108"/>
      <c r="V40" s="108"/>
    </row>
    <row r="41" spans="1:22" s="2" customFormat="1" ht="13.5" customHeight="1" x14ac:dyDescent="0.2">
      <c r="A41" s="52"/>
      <c r="B41" s="30">
        <f t="shared" si="0"/>
        <v>32</v>
      </c>
      <c r="C41" s="88" t="s">
        <v>47</v>
      </c>
      <c r="D41" s="88" t="s">
        <v>64</v>
      </c>
      <c r="E41" s="88" t="s">
        <v>122</v>
      </c>
      <c r="F41" s="88" t="s">
        <v>142</v>
      </c>
      <c r="G41" s="88" t="s">
        <v>206</v>
      </c>
      <c r="H41" s="31">
        <v>1</v>
      </c>
      <c r="I41" s="91" t="s">
        <v>217</v>
      </c>
      <c r="J41" s="88" t="s">
        <v>271</v>
      </c>
      <c r="K41" s="38">
        <v>1000</v>
      </c>
      <c r="L41" s="38">
        <v>30924</v>
      </c>
      <c r="M41" s="101">
        <v>0.78</v>
      </c>
      <c r="N41" s="101">
        <v>780.31</v>
      </c>
      <c r="O41" s="96" t="s">
        <v>36</v>
      </c>
      <c r="P41" s="108"/>
      <c r="Q41" s="108"/>
      <c r="R41" s="108"/>
      <c r="S41" s="108"/>
      <c r="T41" s="108"/>
      <c r="U41" s="108"/>
      <c r="V41" s="108"/>
    </row>
    <row r="42" spans="1:22" s="2" customFormat="1" ht="13.5" customHeight="1" x14ac:dyDescent="0.2">
      <c r="A42" s="52"/>
      <c r="B42" s="28">
        <f t="shared" ref="B42:B76" si="1">ROW(B42) - ROW($B$9)</f>
        <v>33</v>
      </c>
      <c r="C42" s="87" t="s">
        <v>47</v>
      </c>
      <c r="D42" s="87" t="s">
        <v>64</v>
      </c>
      <c r="E42" s="89" t="s">
        <v>123</v>
      </c>
      <c r="F42" s="89" t="s">
        <v>143</v>
      </c>
      <c r="G42" s="89" t="s">
        <v>207</v>
      </c>
      <c r="H42" s="29">
        <v>1</v>
      </c>
      <c r="I42" s="90" t="s">
        <v>217</v>
      </c>
      <c r="J42" s="89" t="s">
        <v>272</v>
      </c>
      <c r="K42" s="37">
        <v>1000</v>
      </c>
      <c r="L42" s="37">
        <v>6166</v>
      </c>
      <c r="M42" s="100">
        <v>0.1</v>
      </c>
      <c r="N42" s="76">
        <v>103</v>
      </c>
      <c r="O42" s="95" t="s">
        <v>36</v>
      </c>
      <c r="P42" s="108"/>
      <c r="Q42" s="108"/>
      <c r="R42" s="108"/>
      <c r="S42" s="108"/>
      <c r="T42" s="108"/>
      <c r="U42" s="108"/>
      <c r="V42" s="108"/>
    </row>
    <row r="43" spans="1:22" s="2" customFormat="1" ht="13.5" customHeight="1" x14ac:dyDescent="0.2">
      <c r="A43" s="52"/>
      <c r="B43" s="30">
        <f t="shared" si="1"/>
        <v>34</v>
      </c>
      <c r="C43" s="88" t="s">
        <v>47</v>
      </c>
      <c r="D43" s="88" t="s">
        <v>65</v>
      </c>
      <c r="E43" s="88" t="s">
        <v>124</v>
      </c>
      <c r="F43" s="88" t="s">
        <v>144</v>
      </c>
      <c r="G43" s="88" t="s">
        <v>208</v>
      </c>
      <c r="H43" s="31">
        <v>1</v>
      </c>
      <c r="I43" s="91" t="s">
        <v>217</v>
      </c>
      <c r="J43" s="88" t="s">
        <v>273</v>
      </c>
      <c r="K43" s="38">
        <v>1000</v>
      </c>
      <c r="L43" s="38">
        <v>1364</v>
      </c>
      <c r="M43" s="101">
        <v>3.74</v>
      </c>
      <c r="N43" s="101">
        <v>3735.99</v>
      </c>
      <c r="O43" s="96" t="s">
        <v>36</v>
      </c>
      <c r="P43" s="108"/>
      <c r="Q43" s="108"/>
      <c r="R43" s="108"/>
      <c r="S43" s="108"/>
      <c r="T43" s="108"/>
      <c r="U43" s="108"/>
      <c r="V43" s="108"/>
    </row>
    <row r="44" spans="1:22" s="2" customFormat="1" ht="13.5" customHeight="1" x14ac:dyDescent="0.2">
      <c r="A44" s="52"/>
      <c r="B44" s="28">
        <f t="shared" si="1"/>
        <v>35</v>
      </c>
      <c r="C44" s="87" t="s">
        <v>47</v>
      </c>
      <c r="D44" s="87" t="s">
        <v>65</v>
      </c>
      <c r="E44" s="89" t="s">
        <v>125</v>
      </c>
      <c r="F44" s="89" t="s">
        <v>145</v>
      </c>
      <c r="G44" s="89" t="s">
        <v>209</v>
      </c>
      <c r="H44" s="29">
        <v>1</v>
      </c>
      <c r="I44" s="90" t="s">
        <v>217</v>
      </c>
      <c r="J44" s="89" t="s">
        <v>274</v>
      </c>
      <c r="K44" s="37">
        <v>1000</v>
      </c>
      <c r="L44" s="37">
        <v>4411</v>
      </c>
      <c r="M44" s="100">
        <v>1.58</v>
      </c>
      <c r="N44" s="100">
        <v>1575.6</v>
      </c>
      <c r="O44" s="95" t="s">
        <v>36</v>
      </c>
      <c r="P44" s="108"/>
      <c r="Q44" s="108"/>
      <c r="R44" s="108"/>
      <c r="S44" s="108"/>
      <c r="T44" s="108"/>
      <c r="U44" s="108"/>
      <c r="V44" s="108"/>
    </row>
    <row r="45" spans="1:22" s="2" customFormat="1" ht="13.5" customHeight="1" x14ac:dyDescent="0.2">
      <c r="A45" s="52"/>
      <c r="B45" s="30">
        <f t="shared" si="1"/>
        <v>36</v>
      </c>
      <c r="C45" s="88" t="s">
        <v>47</v>
      </c>
      <c r="D45" s="88" t="s">
        <v>66</v>
      </c>
      <c r="E45" s="88" t="s">
        <v>126</v>
      </c>
      <c r="F45" s="88" t="s">
        <v>146</v>
      </c>
      <c r="G45" s="88" t="s">
        <v>210</v>
      </c>
      <c r="H45" s="31">
        <v>1</v>
      </c>
      <c r="I45" s="91" t="s">
        <v>217</v>
      </c>
      <c r="J45" s="88" t="s">
        <v>275</v>
      </c>
      <c r="K45" s="38">
        <v>1000</v>
      </c>
      <c r="L45" s="38">
        <v>83</v>
      </c>
      <c r="M45" s="101">
        <v>0.93</v>
      </c>
      <c r="N45" s="77">
        <v>925</v>
      </c>
      <c r="O45" s="96" t="s">
        <v>36</v>
      </c>
      <c r="P45" s="108"/>
      <c r="Q45" s="108"/>
      <c r="R45" s="108"/>
      <c r="S45" s="108"/>
      <c r="T45" s="108"/>
      <c r="U45" s="108"/>
      <c r="V45" s="108"/>
    </row>
    <row r="46" spans="1:22" s="2" customFormat="1" ht="13.5" customHeight="1" x14ac:dyDescent="0.2">
      <c r="A46" s="52"/>
      <c r="B46" s="28">
        <f t="shared" si="1"/>
        <v>37</v>
      </c>
      <c r="C46" s="87" t="s">
        <v>47</v>
      </c>
      <c r="D46" s="87" t="s">
        <v>67</v>
      </c>
      <c r="E46" s="89" t="s">
        <v>303</v>
      </c>
      <c r="F46" s="89" t="s">
        <v>147</v>
      </c>
      <c r="G46" s="89" t="s">
        <v>304</v>
      </c>
      <c r="H46" s="29">
        <v>2</v>
      </c>
      <c r="I46" s="90" t="s">
        <v>217</v>
      </c>
      <c r="J46" s="89" t="s">
        <v>292</v>
      </c>
      <c r="K46" s="37">
        <v>2000</v>
      </c>
      <c r="L46" s="37">
        <v>23</v>
      </c>
      <c r="M46" s="100">
        <v>5.2</v>
      </c>
      <c r="N46" s="100">
        <v>8560</v>
      </c>
      <c r="O46" s="95" t="s">
        <v>36</v>
      </c>
      <c r="P46" s="108"/>
      <c r="Q46" s="108"/>
      <c r="R46" s="108"/>
      <c r="S46" s="108"/>
      <c r="T46" s="108"/>
      <c r="U46" s="108"/>
      <c r="V46" s="108"/>
    </row>
    <row r="47" spans="1:22" s="2" customFormat="1" ht="13.5" customHeight="1" x14ac:dyDescent="0.2">
      <c r="A47" s="52"/>
      <c r="B47" s="30">
        <f t="shared" si="1"/>
        <v>38</v>
      </c>
      <c r="C47" s="88" t="s">
        <v>47</v>
      </c>
      <c r="D47" s="88" t="s">
        <v>64</v>
      </c>
      <c r="E47" s="88" t="s">
        <v>127</v>
      </c>
      <c r="F47" s="88" t="s">
        <v>148</v>
      </c>
      <c r="G47" s="88" t="s">
        <v>211</v>
      </c>
      <c r="H47" s="31">
        <v>1</v>
      </c>
      <c r="I47" s="91" t="s">
        <v>217</v>
      </c>
      <c r="J47" s="88" t="s">
        <v>276</v>
      </c>
      <c r="K47" s="38">
        <v>1000</v>
      </c>
      <c r="L47" s="38">
        <v>462</v>
      </c>
      <c r="M47" s="101">
        <v>1.32</v>
      </c>
      <c r="N47" s="101">
        <v>1324.4</v>
      </c>
      <c r="O47" s="96" t="s">
        <v>36</v>
      </c>
      <c r="P47" s="108"/>
      <c r="Q47" s="108"/>
      <c r="R47" s="108"/>
      <c r="S47" s="108"/>
      <c r="T47" s="108"/>
      <c r="U47" s="108"/>
      <c r="V47" s="108"/>
    </row>
    <row r="48" spans="1:22" s="2" customFormat="1" ht="13.5" customHeight="1" x14ac:dyDescent="0.2">
      <c r="A48" s="52"/>
      <c r="B48" s="28">
        <f t="shared" si="1"/>
        <v>39</v>
      </c>
      <c r="C48" s="87" t="s">
        <v>40</v>
      </c>
      <c r="D48" s="87" t="s">
        <v>53</v>
      </c>
      <c r="E48" s="89" t="s">
        <v>84</v>
      </c>
      <c r="F48" s="89" t="s">
        <v>134</v>
      </c>
      <c r="G48" s="89" t="s">
        <v>166</v>
      </c>
      <c r="H48" s="29">
        <v>1</v>
      </c>
      <c r="I48" s="90" t="s">
        <v>217</v>
      </c>
      <c r="J48" s="89" t="s">
        <v>233</v>
      </c>
      <c r="K48" s="37">
        <v>1000</v>
      </c>
      <c r="L48" s="37">
        <v>96678</v>
      </c>
      <c r="M48" s="100">
        <v>0.12</v>
      </c>
      <c r="N48" s="100">
        <v>118.84</v>
      </c>
      <c r="O48" s="95" t="s">
        <v>36</v>
      </c>
      <c r="P48" s="108"/>
      <c r="Q48" s="108"/>
      <c r="R48" s="108"/>
      <c r="S48" s="108"/>
      <c r="T48" s="108"/>
      <c r="U48" s="108"/>
      <c r="V48" s="108"/>
    </row>
    <row r="49" spans="1:22" s="2" customFormat="1" ht="13.5" customHeight="1" x14ac:dyDescent="0.2">
      <c r="A49" s="52"/>
      <c r="B49" s="30">
        <f t="shared" si="1"/>
        <v>40</v>
      </c>
      <c r="C49" s="88" t="s">
        <v>40</v>
      </c>
      <c r="D49" s="88" t="s">
        <v>53</v>
      </c>
      <c r="E49" s="88" t="s">
        <v>85</v>
      </c>
      <c r="F49" s="88" t="s">
        <v>134</v>
      </c>
      <c r="G49" s="88" t="s">
        <v>167</v>
      </c>
      <c r="H49" s="31">
        <v>1</v>
      </c>
      <c r="I49" s="91" t="s">
        <v>217</v>
      </c>
      <c r="J49" s="88" t="s">
        <v>234</v>
      </c>
      <c r="K49" s="38">
        <v>1000</v>
      </c>
      <c r="L49" s="38">
        <v>9115</v>
      </c>
      <c r="M49" s="101">
        <v>0.1</v>
      </c>
      <c r="N49" s="101">
        <v>102.84</v>
      </c>
      <c r="O49" s="96" t="s">
        <v>36</v>
      </c>
      <c r="P49" s="108"/>
      <c r="Q49" s="108"/>
      <c r="R49" s="108"/>
      <c r="S49" s="108"/>
      <c r="T49" s="108"/>
      <c r="U49" s="108"/>
      <c r="V49" s="108"/>
    </row>
    <row r="50" spans="1:22" s="2" customFormat="1" ht="13.5" customHeight="1" x14ac:dyDescent="0.2">
      <c r="A50" s="52"/>
      <c r="B50" s="28">
        <f t="shared" si="1"/>
        <v>41</v>
      </c>
      <c r="C50" s="87" t="s">
        <v>45</v>
      </c>
      <c r="D50" s="87" t="s">
        <v>54</v>
      </c>
      <c r="E50" s="89" t="s">
        <v>54</v>
      </c>
      <c r="F50" s="89" t="s">
        <v>54</v>
      </c>
      <c r="G50" s="89" t="s">
        <v>176</v>
      </c>
      <c r="H50" s="29">
        <v>1</v>
      </c>
      <c r="I50" s="90" t="s">
        <v>54</v>
      </c>
      <c r="J50" s="89" t="s">
        <v>54</v>
      </c>
      <c r="K50" s="37"/>
      <c r="L50" s="37"/>
      <c r="M50" s="76"/>
      <c r="N50" s="76"/>
      <c r="O50" s="95" t="s">
        <v>54</v>
      </c>
      <c r="P50" s="108"/>
      <c r="Q50" s="108"/>
      <c r="R50" s="108"/>
      <c r="S50" s="108"/>
      <c r="T50" s="108"/>
      <c r="U50" s="108"/>
      <c r="V50" s="108"/>
    </row>
    <row r="51" spans="1:22" s="2" customFormat="1" ht="13.5" customHeight="1" x14ac:dyDescent="0.2">
      <c r="A51" s="52"/>
      <c r="B51" s="30">
        <f t="shared" si="1"/>
        <v>42</v>
      </c>
      <c r="C51" s="88" t="s">
        <v>46</v>
      </c>
      <c r="D51" s="88" t="s">
        <v>59</v>
      </c>
      <c r="E51" s="88" t="s">
        <v>94</v>
      </c>
      <c r="F51" s="88" t="s">
        <v>132</v>
      </c>
      <c r="G51" s="88" t="s">
        <v>178</v>
      </c>
      <c r="H51" s="31">
        <v>16</v>
      </c>
      <c r="I51" s="91" t="s">
        <v>217</v>
      </c>
      <c r="J51" s="88" t="s">
        <v>243</v>
      </c>
      <c r="K51" s="38">
        <v>16000</v>
      </c>
      <c r="L51" s="38">
        <v>1055605</v>
      </c>
      <c r="M51" s="77">
        <v>0</v>
      </c>
      <c r="N51" s="101">
        <v>32.479999999999997</v>
      </c>
      <c r="O51" s="96" t="s">
        <v>36</v>
      </c>
      <c r="P51" s="108"/>
      <c r="Q51" s="108"/>
      <c r="R51" s="108"/>
      <c r="S51" s="108"/>
      <c r="T51" s="108"/>
      <c r="U51" s="108"/>
      <c r="V51" s="108"/>
    </row>
    <row r="52" spans="1:22" s="2" customFormat="1" ht="13.5" customHeight="1" x14ac:dyDescent="0.2">
      <c r="A52" s="52"/>
      <c r="B52" s="28">
        <f t="shared" si="1"/>
        <v>43</v>
      </c>
      <c r="C52" s="87" t="s">
        <v>46</v>
      </c>
      <c r="D52" s="87" t="s">
        <v>56</v>
      </c>
      <c r="E52" s="89" t="s">
        <v>95</v>
      </c>
      <c r="F52" s="89" t="s">
        <v>132</v>
      </c>
      <c r="G52" s="89" t="s">
        <v>179</v>
      </c>
      <c r="H52" s="29">
        <v>3</v>
      </c>
      <c r="I52" s="90" t="s">
        <v>217</v>
      </c>
      <c r="J52" s="89" t="s">
        <v>244</v>
      </c>
      <c r="K52" s="37">
        <v>3000</v>
      </c>
      <c r="L52" s="37">
        <v>291984</v>
      </c>
      <c r="M52" s="100">
        <v>0.02</v>
      </c>
      <c r="N52" s="100">
        <v>52.2</v>
      </c>
      <c r="O52" s="95" t="s">
        <v>36</v>
      </c>
      <c r="P52" s="108"/>
      <c r="Q52" s="108"/>
      <c r="R52" s="108"/>
      <c r="S52" s="108"/>
      <c r="T52" s="108"/>
      <c r="U52" s="108"/>
      <c r="V52" s="108"/>
    </row>
    <row r="53" spans="1:22" s="2" customFormat="1" ht="13.5" customHeight="1" x14ac:dyDescent="0.2">
      <c r="A53" s="52"/>
      <c r="B53" s="30">
        <f t="shared" si="1"/>
        <v>44</v>
      </c>
      <c r="C53" s="88" t="s">
        <v>46</v>
      </c>
      <c r="D53" s="88" t="s">
        <v>60</v>
      </c>
      <c r="E53" s="88" t="s">
        <v>96</v>
      </c>
      <c r="F53" s="88" t="s">
        <v>132</v>
      </c>
      <c r="G53" s="88" t="s">
        <v>180</v>
      </c>
      <c r="H53" s="31">
        <v>7</v>
      </c>
      <c r="I53" s="91" t="s">
        <v>217</v>
      </c>
      <c r="J53" s="88" t="s">
        <v>245</v>
      </c>
      <c r="K53" s="38">
        <v>7000</v>
      </c>
      <c r="L53" s="38">
        <v>70172</v>
      </c>
      <c r="M53" s="77">
        <v>0</v>
      </c>
      <c r="N53" s="101">
        <v>18.899999999999999</v>
      </c>
      <c r="O53" s="96" t="s">
        <v>36</v>
      </c>
      <c r="P53" s="108"/>
      <c r="Q53" s="108"/>
      <c r="R53" s="108"/>
      <c r="S53" s="108"/>
      <c r="T53" s="108"/>
      <c r="U53" s="108"/>
      <c r="V53" s="108"/>
    </row>
    <row r="54" spans="1:22" s="2" customFormat="1" ht="13.5" customHeight="1" x14ac:dyDescent="0.2">
      <c r="A54" s="52"/>
      <c r="B54" s="28">
        <f t="shared" si="1"/>
        <v>45</v>
      </c>
      <c r="C54" s="87" t="s">
        <v>46</v>
      </c>
      <c r="D54" s="87" t="s">
        <v>59</v>
      </c>
      <c r="E54" s="89" t="s">
        <v>97</v>
      </c>
      <c r="F54" s="89" t="s">
        <v>132</v>
      </c>
      <c r="G54" s="89" t="s">
        <v>181</v>
      </c>
      <c r="H54" s="29">
        <v>43</v>
      </c>
      <c r="I54" s="90" t="s">
        <v>217</v>
      </c>
      <c r="J54" s="89" t="s">
        <v>246</v>
      </c>
      <c r="K54" s="37">
        <v>43000</v>
      </c>
      <c r="L54" s="37">
        <v>3073418</v>
      </c>
      <c r="M54" s="76">
        <v>0</v>
      </c>
      <c r="N54" s="100">
        <v>87.29</v>
      </c>
      <c r="O54" s="95" t="s">
        <v>36</v>
      </c>
      <c r="P54" s="108"/>
      <c r="Q54" s="108"/>
      <c r="R54" s="108"/>
      <c r="S54" s="108"/>
      <c r="T54" s="108"/>
      <c r="U54" s="108"/>
      <c r="V54" s="108"/>
    </row>
    <row r="55" spans="1:22" s="2" customFormat="1" ht="13.5" customHeight="1" x14ac:dyDescent="0.2">
      <c r="A55" s="52"/>
      <c r="B55" s="30">
        <f t="shared" si="1"/>
        <v>46</v>
      </c>
      <c r="C55" s="88" t="s">
        <v>46</v>
      </c>
      <c r="D55" s="88" t="s">
        <v>59</v>
      </c>
      <c r="E55" s="88" t="s">
        <v>98</v>
      </c>
      <c r="F55" s="88" t="s">
        <v>132</v>
      </c>
      <c r="G55" s="88" t="s">
        <v>182</v>
      </c>
      <c r="H55" s="31">
        <v>29</v>
      </c>
      <c r="I55" s="91" t="s">
        <v>217</v>
      </c>
      <c r="J55" s="88" t="s">
        <v>247</v>
      </c>
      <c r="K55" s="38">
        <v>29000</v>
      </c>
      <c r="L55" s="38">
        <v>2888561</v>
      </c>
      <c r="M55" s="77">
        <v>0</v>
      </c>
      <c r="N55" s="101">
        <v>51.62</v>
      </c>
      <c r="O55" s="96" t="s">
        <v>36</v>
      </c>
      <c r="P55" s="108"/>
      <c r="Q55" s="108"/>
      <c r="R55" s="108"/>
      <c r="S55" s="108"/>
      <c r="T55" s="108"/>
      <c r="U55" s="108"/>
      <c r="V55" s="108"/>
    </row>
    <row r="56" spans="1:22" s="2" customFormat="1" ht="13.5" customHeight="1" x14ac:dyDescent="0.2">
      <c r="A56" s="52"/>
      <c r="B56" s="28">
        <f t="shared" si="1"/>
        <v>47</v>
      </c>
      <c r="C56" s="87" t="s">
        <v>46</v>
      </c>
      <c r="D56" s="87" t="s">
        <v>59</v>
      </c>
      <c r="E56" s="89" t="s">
        <v>99</v>
      </c>
      <c r="F56" s="89" t="s">
        <v>132</v>
      </c>
      <c r="G56" s="89" t="s">
        <v>183</v>
      </c>
      <c r="H56" s="29">
        <v>2</v>
      </c>
      <c r="I56" s="90" t="s">
        <v>217</v>
      </c>
      <c r="J56" s="89" t="s">
        <v>248</v>
      </c>
      <c r="K56" s="37">
        <v>2000</v>
      </c>
      <c r="L56" s="37">
        <v>776619</v>
      </c>
      <c r="M56" s="76">
        <v>0</v>
      </c>
      <c r="N56" s="100">
        <v>5.4</v>
      </c>
      <c r="O56" s="95" t="s">
        <v>36</v>
      </c>
      <c r="P56" s="108"/>
      <c r="Q56" s="108"/>
      <c r="R56" s="108"/>
      <c r="S56" s="108"/>
      <c r="T56" s="108"/>
      <c r="U56" s="108"/>
      <c r="V56" s="108"/>
    </row>
    <row r="57" spans="1:22" s="2" customFormat="1" ht="13.5" customHeight="1" x14ac:dyDescent="0.2">
      <c r="A57" s="52"/>
      <c r="B57" s="30">
        <f t="shared" si="1"/>
        <v>48</v>
      </c>
      <c r="C57" s="88" t="s">
        <v>46</v>
      </c>
      <c r="D57" s="88" t="s">
        <v>56</v>
      </c>
      <c r="E57" s="88" t="s">
        <v>100</v>
      </c>
      <c r="F57" s="88" t="s">
        <v>132</v>
      </c>
      <c r="G57" s="88" t="s">
        <v>184</v>
      </c>
      <c r="H57" s="31">
        <v>1</v>
      </c>
      <c r="I57" s="91" t="s">
        <v>217</v>
      </c>
      <c r="J57" s="88" t="s">
        <v>249</v>
      </c>
      <c r="K57" s="38">
        <v>1000</v>
      </c>
      <c r="L57" s="38">
        <v>56966</v>
      </c>
      <c r="M57" s="101">
        <v>0.02</v>
      </c>
      <c r="N57" s="101">
        <v>17.399999999999999</v>
      </c>
      <c r="O57" s="96" t="s">
        <v>36</v>
      </c>
      <c r="P57" s="108"/>
      <c r="Q57" s="108"/>
      <c r="R57" s="108"/>
      <c r="S57" s="108"/>
      <c r="T57" s="108"/>
      <c r="U57" s="108"/>
      <c r="V57" s="108"/>
    </row>
    <row r="58" spans="1:22" s="2" customFormat="1" ht="13.5" customHeight="1" x14ac:dyDescent="0.2">
      <c r="A58" s="52"/>
      <c r="B58" s="28">
        <f t="shared" si="1"/>
        <v>49</v>
      </c>
      <c r="C58" s="87" t="s">
        <v>46</v>
      </c>
      <c r="D58" s="87" t="s">
        <v>59</v>
      </c>
      <c r="E58" s="89" t="s">
        <v>101</v>
      </c>
      <c r="F58" s="89" t="s">
        <v>132</v>
      </c>
      <c r="G58" s="89" t="s">
        <v>185</v>
      </c>
      <c r="H58" s="29">
        <v>2</v>
      </c>
      <c r="I58" s="90" t="s">
        <v>217</v>
      </c>
      <c r="J58" s="89" t="s">
        <v>250</v>
      </c>
      <c r="K58" s="37">
        <v>2000</v>
      </c>
      <c r="L58" s="37">
        <v>472726</v>
      </c>
      <c r="M58" s="76">
        <v>0</v>
      </c>
      <c r="N58" s="100">
        <v>5.4</v>
      </c>
      <c r="O58" s="95" t="s">
        <v>36</v>
      </c>
      <c r="P58" s="108"/>
      <c r="Q58" s="108"/>
      <c r="R58" s="108"/>
      <c r="S58" s="108"/>
      <c r="T58" s="108"/>
      <c r="U58" s="108"/>
      <c r="V58" s="108"/>
    </row>
    <row r="59" spans="1:22" s="2" customFormat="1" ht="13.5" customHeight="1" x14ac:dyDescent="0.2">
      <c r="A59" s="52"/>
      <c r="B59" s="30">
        <f t="shared" si="1"/>
        <v>50</v>
      </c>
      <c r="C59" s="88" t="s">
        <v>46</v>
      </c>
      <c r="D59" s="88" t="s">
        <v>60</v>
      </c>
      <c r="E59" s="88" t="s">
        <v>102</v>
      </c>
      <c r="F59" s="88" t="s">
        <v>132</v>
      </c>
      <c r="G59" s="88" t="s">
        <v>186</v>
      </c>
      <c r="H59" s="31">
        <v>15</v>
      </c>
      <c r="I59" s="91" t="s">
        <v>217</v>
      </c>
      <c r="J59" s="88" t="s">
        <v>251</v>
      </c>
      <c r="K59" s="38">
        <v>15000</v>
      </c>
      <c r="L59" s="38">
        <v>150877</v>
      </c>
      <c r="M59" s="77">
        <v>0</v>
      </c>
      <c r="N59" s="101">
        <v>40.5</v>
      </c>
      <c r="O59" s="96" t="s">
        <v>36</v>
      </c>
      <c r="P59" s="108"/>
      <c r="Q59" s="108"/>
      <c r="R59" s="108"/>
      <c r="S59" s="108"/>
      <c r="T59" s="108"/>
      <c r="U59" s="108"/>
      <c r="V59" s="108"/>
    </row>
    <row r="60" spans="1:22" s="2" customFormat="1" ht="13.5" customHeight="1" x14ac:dyDescent="0.2">
      <c r="A60" s="52"/>
      <c r="B60" s="28">
        <f t="shared" si="1"/>
        <v>51</v>
      </c>
      <c r="C60" s="87" t="s">
        <v>46</v>
      </c>
      <c r="D60" s="87" t="s">
        <v>61</v>
      </c>
      <c r="E60" s="89" t="s">
        <v>103</v>
      </c>
      <c r="F60" s="89" t="s">
        <v>132</v>
      </c>
      <c r="G60" s="89" t="s">
        <v>187</v>
      </c>
      <c r="H60" s="29">
        <v>1</v>
      </c>
      <c r="I60" s="90" t="s">
        <v>217</v>
      </c>
      <c r="J60" s="89" t="s">
        <v>252</v>
      </c>
      <c r="K60" s="37">
        <v>1000</v>
      </c>
      <c r="L60" s="37">
        <v>94025</v>
      </c>
      <c r="M60" s="100">
        <v>0.01</v>
      </c>
      <c r="N60" s="100">
        <v>6.72</v>
      </c>
      <c r="O60" s="95" t="s">
        <v>36</v>
      </c>
      <c r="P60" s="108"/>
      <c r="Q60" s="108"/>
      <c r="R60" s="108"/>
      <c r="S60" s="108"/>
      <c r="T60" s="108"/>
      <c r="U60" s="108"/>
      <c r="V60" s="108"/>
    </row>
    <row r="61" spans="1:22" s="2" customFormat="1" ht="13.5" customHeight="1" x14ac:dyDescent="0.2">
      <c r="A61" s="52"/>
      <c r="B61" s="30">
        <f t="shared" si="1"/>
        <v>52</v>
      </c>
      <c r="C61" s="88" t="s">
        <v>46</v>
      </c>
      <c r="D61" s="88" t="s">
        <v>60</v>
      </c>
      <c r="E61" s="88" t="s">
        <v>104</v>
      </c>
      <c r="F61" s="88" t="s">
        <v>132</v>
      </c>
      <c r="G61" s="88" t="s">
        <v>188</v>
      </c>
      <c r="H61" s="31">
        <v>7</v>
      </c>
      <c r="I61" s="91" t="s">
        <v>217</v>
      </c>
      <c r="J61" s="88" t="s">
        <v>253</v>
      </c>
      <c r="K61" s="38">
        <v>7000</v>
      </c>
      <c r="L61" s="38">
        <v>557865</v>
      </c>
      <c r="M61" s="77">
        <v>0</v>
      </c>
      <c r="N61" s="101">
        <v>18.899999999999999</v>
      </c>
      <c r="O61" s="96" t="s">
        <v>36</v>
      </c>
      <c r="P61" s="108"/>
      <c r="Q61" s="108"/>
      <c r="R61" s="108"/>
      <c r="S61" s="108"/>
      <c r="T61" s="108"/>
      <c r="U61" s="108"/>
      <c r="V61" s="108"/>
    </row>
    <row r="62" spans="1:22" s="2" customFormat="1" ht="13.5" customHeight="1" x14ac:dyDescent="0.2">
      <c r="A62" s="52"/>
      <c r="B62" s="28">
        <f t="shared" si="1"/>
        <v>53</v>
      </c>
      <c r="C62" s="87" t="s">
        <v>46</v>
      </c>
      <c r="D62" s="87" t="s">
        <v>56</v>
      </c>
      <c r="E62" s="89" t="s">
        <v>105</v>
      </c>
      <c r="F62" s="89" t="s">
        <v>132</v>
      </c>
      <c r="G62" s="89" t="s">
        <v>189</v>
      </c>
      <c r="H62" s="29">
        <v>2</v>
      </c>
      <c r="I62" s="90" t="s">
        <v>217</v>
      </c>
      <c r="J62" s="89" t="s">
        <v>254</v>
      </c>
      <c r="K62" s="37">
        <v>2000</v>
      </c>
      <c r="L62" s="37">
        <v>219723</v>
      </c>
      <c r="M62" s="100">
        <v>0.02</v>
      </c>
      <c r="N62" s="100">
        <v>34.799999999999997</v>
      </c>
      <c r="O62" s="95" t="s">
        <v>36</v>
      </c>
      <c r="P62" s="108"/>
      <c r="Q62" s="108"/>
      <c r="R62" s="108"/>
      <c r="S62" s="108"/>
      <c r="T62" s="108"/>
      <c r="U62" s="108"/>
      <c r="V62" s="108"/>
    </row>
    <row r="63" spans="1:22" s="2" customFormat="1" ht="13.5" customHeight="1" x14ac:dyDescent="0.2">
      <c r="A63" s="52"/>
      <c r="B63" s="30">
        <f t="shared" si="1"/>
        <v>54</v>
      </c>
      <c r="C63" s="88" t="s">
        <v>46</v>
      </c>
      <c r="D63" s="88" t="s">
        <v>59</v>
      </c>
      <c r="E63" s="88" t="s">
        <v>106</v>
      </c>
      <c r="F63" s="88" t="s">
        <v>132</v>
      </c>
      <c r="G63" s="88" t="s">
        <v>190</v>
      </c>
      <c r="H63" s="31">
        <v>5</v>
      </c>
      <c r="I63" s="91" t="s">
        <v>217</v>
      </c>
      <c r="J63" s="88" t="s">
        <v>255</v>
      </c>
      <c r="K63" s="38">
        <v>5000</v>
      </c>
      <c r="L63" s="38">
        <v>1805294</v>
      </c>
      <c r="M63" s="77">
        <v>0</v>
      </c>
      <c r="N63" s="101">
        <v>10.15</v>
      </c>
      <c r="O63" s="96" t="s">
        <v>36</v>
      </c>
      <c r="P63" s="108"/>
      <c r="Q63" s="108"/>
      <c r="R63" s="108"/>
      <c r="S63" s="108"/>
      <c r="T63" s="108"/>
      <c r="U63" s="108"/>
      <c r="V63" s="108"/>
    </row>
    <row r="64" spans="1:22" s="2" customFormat="1" ht="13.5" customHeight="1" x14ac:dyDescent="0.2">
      <c r="A64" s="52"/>
      <c r="B64" s="28">
        <f t="shared" si="1"/>
        <v>55</v>
      </c>
      <c r="C64" s="87" t="s">
        <v>46</v>
      </c>
      <c r="D64" s="87" t="s">
        <v>56</v>
      </c>
      <c r="E64" s="89" t="s">
        <v>107</v>
      </c>
      <c r="F64" s="89" t="s">
        <v>132</v>
      </c>
      <c r="G64" s="89" t="s">
        <v>191</v>
      </c>
      <c r="H64" s="29">
        <v>1</v>
      </c>
      <c r="I64" s="90" t="s">
        <v>217</v>
      </c>
      <c r="J64" s="89" t="s">
        <v>256</v>
      </c>
      <c r="K64" s="37">
        <v>1000</v>
      </c>
      <c r="L64" s="37">
        <v>101677</v>
      </c>
      <c r="M64" s="100">
        <v>0.02</v>
      </c>
      <c r="N64" s="100">
        <v>17.399999999999999</v>
      </c>
      <c r="O64" s="95" t="s">
        <v>36</v>
      </c>
      <c r="P64" s="108"/>
      <c r="Q64" s="108"/>
      <c r="R64" s="108"/>
      <c r="S64" s="108"/>
      <c r="T64" s="108"/>
      <c r="U64" s="108"/>
      <c r="V64" s="108"/>
    </row>
    <row r="65" spans="1:22" s="2" customFormat="1" ht="13.5" customHeight="1" x14ac:dyDescent="0.2">
      <c r="A65" s="52"/>
      <c r="B65" s="30">
        <f t="shared" si="1"/>
        <v>56</v>
      </c>
      <c r="C65" s="88" t="s">
        <v>46</v>
      </c>
      <c r="D65" s="88" t="s">
        <v>59</v>
      </c>
      <c r="E65" s="88" t="s">
        <v>108</v>
      </c>
      <c r="F65" s="88" t="s">
        <v>132</v>
      </c>
      <c r="G65" s="88" t="s">
        <v>192</v>
      </c>
      <c r="H65" s="31">
        <v>3</v>
      </c>
      <c r="I65" s="91" t="s">
        <v>217</v>
      </c>
      <c r="J65" s="88" t="s">
        <v>257</v>
      </c>
      <c r="K65" s="38">
        <v>3000</v>
      </c>
      <c r="L65" s="38">
        <v>1417346</v>
      </c>
      <c r="M65" s="77">
        <v>0</v>
      </c>
      <c r="N65" s="101">
        <v>7.02</v>
      </c>
      <c r="O65" s="96" t="s">
        <v>36</v>
      </c>
      <c r="P65" s="108"/>
      <c r="Q65" s="108"/>
      <c r="R65" s="108"/>
      <c r="S65" s="108"/>
      <c r="T65" s="108"/>
      <c r="U65" s="108"/>
      <c r="V65" s="108"/>
    </row>
    <row r="66" spans="1:22" s="2" customFormat="1" ht="13.5" customHeight="1" x14ac:dyDescent="0.2">
      <c r="A66" s="52"/>
      <c r="B66" s="28">
        <f t="shared" si="1"/>
        <v>57</v>
      </c>
      <c r="C66" s="87" t="s">
        <v>46</v>
      </c>
      <c r="D66" s="87" t="s">
        <v>59</v>
      </c>
      <c r="E66" s="89" t="s">
        <v>109</v>
      </c>
      <c r="F66" s="89" t="s">
        <v>132</v>
      </c>
      <c r="G66" s="89" t="s">
        <v>193</v>
      </c>
      <c r="H66" s="29">
        <v>4</v>
      </c>
      <c r="I66" s="90" t="s">
        <v>217</v>
      </c>
      <c r="J66" s="89" t="s">
        <v>258</v>
      </c>
      <c r="K66" s="37">
        <v>4000</v>
      </c>
      <c r="L66" s="37">
        <v>316433</v>
      </c>
      <c r="M66" s="76">
        <v>0</v>
      </c>
      <c r="N66" s="100">
        <v>9.36</v>
      </c>
      <c r="O66" s="95" t="s">
        <v>36</v>
      </c>
      <c r="P66" s="108"/>
      <c r="Q66" s="108"/>
      <c r="R66" s="108"/>
      <c r="S66" s="108"/>
      <c r="T66" s="108"/>
      <c r="U66" s="108"/>
      <c r="V66" s="108"/>
    </row>
    <row r="67" spans="1:22" s="2" customFormat="1" ht="13.5" customHeight="1" x14ac:dyDescent="0.2">
      <c r="A67" s="52"/>
      <c r="B67" s="30">
        <f t="shared" si="1"/>
        <v>58</v>
      </c>
      <c r="C67" s="88" t="s">
        <v>46</v>
      </c>
      <c r="D67" s="88" t="s">
        <v>59</v>
      </c>
      <c r="E67" s="88" t="s">
        <v>110</v>
      </c>
      <c r="F67" s="88" t="s">
        <v>132</v>
      </c>
      <c r="G67" s="88" t="s">
        <v>194</v>
      </c>
      <c r="H67" s="31">
        <v>1</v>
      </c>
      <c r="I67" s="91" t="s">
        <v>217</v>
      </c>
      <c r="J67" s="88" t="s">
        <v>259</v>
      </c>
      <c r="K67" s="38">
        <v>1000</v>
      </c>
      <c r="L67" s="38">
        <v>61086</v>
      </c>
      <c r="M67" s="77">
        <v>0</v>
      </c>
      <c r="N67" s="101">
        <v>2.7</v>
      </c>
      <c r="O67" s="96" t="s">
        <v>36</v>
      </c>
      <c r="P67" s="108"/>
      <c r="Q67" s="108"/>
      <c r="R67" s="108"/>
      <c r="S67" s="108"/>
      <c r="T67" s="108"/>
      <c r="U67" s="108"/>
      <c r="V67" s="108"/>
    </row>
    <row r="68" spans="1:22" s="2" customFormat="1" ht="13.5" customHeight="1" x14ac:dyDescent="0.2">
      <c r="A68" s="52"/>
      <c r="B68" s="28">
        <f t="shared" si="1"/>
        <v>59</v>
      </c>
      <c r="C68" s="87" t="s">
        <v>46</v>
      </c>
      <c r="D68" s="87" t="s">
        <v>59</v>
      </c>
      <c r="E68" s="89" t="s">
        <v>111</v>
      </c>
      <c r="F68" s="89" t="s">
        <v>132</v>
      </c>
      <c r="G68" s="89" t="s">
        <v>195</v>
      </c>
      <c r="H68" s="29">
        <v>4</v>
      </c>
      <c r="I68" s="90" t="s">
        <v>217</v>
      </c>
      <c r="J68" s="89" t="s">
        <v>260</v>
      </c>
      <c r="K68" s="37">
        <v>4000</v>
      </c>
      <c r="L68" s="37">
        <v>368821</v>
      </c>
      <c r="M68" s="76">
        <v>0</v>
      </c>
      <c r="N68" s="100">
        <v>12.88</v>
      </c>
      <c r="O68" s="95" t="s">
        <v>36</v>
      </c>
      <c r="P68" s="109"/>
      <c r="Q68" s="108"/>
      <c r="R68" s="108"/>
      <c r="S68" s="108"/>
      <c r="T68" s="108"/>
      <c r="U68" s="108"/>
      <c r="V68" s="108"/>
    </row>
    <row r="69" spans="1:22" s="2" customFormat="1" ht="13.5" customHeight="1" x14ac:dyDescent="0.2">
      <c r="A69" s="52"/>
      <c r="B69" s="30">
        <f t="shared" si="1"/>
        <v>60</v>
      </c>
      <c r="C69" s="88" t="s">
        <v>46</v>
      </c>
      <c r="D69" s="88" t="s">
        <v>59</v>
      </c>
      <c r="E69" s="88" t="s">
        <v>112</v>
      </c>
      <c r="F69" s="88" t="s">
        <v>132</v>
      </c>
      <c r="G69" s="88" t="s">
        <v>196</v>
      </c>
      <c r="H69" s="31">
        <v>1</v>
      </c>
      <c r="I69" s="91" t="s">
        <v>217</v>
      </c>
      <c r="J69" s="88" t="s">
        <v>261</v>
      </c>
      <c r="K69" s="38">
        <v>1000</v>
      </c>
      <c r="L69" s="38">
        <v>94188</v>
      </c>
      <c r="M69" s="77">
        <v>0</v>
      </c>
      <c r="N69" s="101">
        <v>2.7</v>
      </c>
      <c r="O69" s="96" t="s">
        <v>36</v>
      </c>
      <c r="P69" s="108"/>
      <c r="Q69" s="108"/>
      <c r="R69" s="108"/>
      <c r="S69" s="108"/>
      <c r="T69" s="108"/>
      <c r="U69" s="108"/>
      <c r="V69" s="108"/>
    </row>
    <row r="70" spans="1:22" s="2" customFormat="1" ht="13.5" customHeight="1" x14ac:dyDescent="0.2">
      <c r="A70" s="52"/>
      <c r="B70" s="28">
        <f t="shared" si="1"/>
        <v>61</v>
      </c>
      <c r="C70" s="87" t="s">
        <v>46</v>
      </c>
      <c r="D70" s="87" t="s">
        <v>59</v>
      </c>
      <c r="E70" s="89" t="s">
        <v>113</v>
      </c>
      <c r="F70" s="89" t="s">
        <v>132</v>
      </c>
      <c r="G70" s="89" t="s">
        <v>197</v>
      </c>
      <c r="H70" s="29">
        <v>4</v>
      </c>
      <c r="I70" s="90" t="s">
        <v>217</v>
      </c>
      <c r="J70" s="89" t="s">
        <v>262</v>
      </c>
      <c r="K70" s="37">
        <v>4000</v>
      </c>
      <c r="L70" s="37">
        <v>53176</v>
      </c>
      <c r="M70" s="76">
        <v>0</v>
      </c>
      <c r="N70" s="100">
        <v>9.36</v>
      </c>
      <c r="O70" s="95" t="s">
        <v>36</v>
      </c>
      <c r="P70" s="108"/>
      <c r="Q70" s="108"/>
      <c r="R70" s="108"/>
      <c r="S70" s="108"/>
      <c r="T70" s="108"/>
      <c r="U70" s="108"/>
      <c r="V70" s="108"/>
    </row>
    <row r="71" spans="1:22" s="2" customFormat="1" ht="13.5" customHeight="1" x14ac:dyDescent="0.2">
      <c r="A71" s="52"/>
      <c r="B71" s="30">
        <f t="shared" si="1"/>
        <v>62</v>
      </c>
      <c r="C71" s="88" t="s">
        <v>46</v>
      </c>
      <c r="D71" s="88" t="s">
        <v>56</v>
      </c>
      <c r="E71" s="88" t="s">
        <v>114</v>
      </c>
      <c r="F71" s="88" t="s">
        <v>132</v>
      </c>
      <c r="G71" s="88" t="s">
        <v>198</v>
      </c>
      <c r="H71" s="31">
        <v>2</v>
      </c>
      <c r="I71" s="91" t="s">
        <v>217</v>
      </c>
      <c r="J71" s="88" t="s">
        <v>263</v>
      </c>
      <c r="K71" s="38">
        <v>2000</v>
      </c>
      <c r="L71" s="38">
        <v>93812</v>
      </c>
      <c r="M71" s="101">
        <v>0.02</v>
      </c>
      <c r="N71" s="101">
        <v>34.799999999999997</v>
      </c>
      <c r="O71" s="96" t="s">
        <v>36</v>
      </c>
      <c r="P71" s="108"/>
      <c r="Q71" s="108"/>
      <c r="R71" s="108"/>
      <c r="S71" s="108"/>
      <c r="T71" s="108"/>
      <c r="U71" s="108"/>
      <c r="V71" s="108"/>
    </row>
    <row r="72" spans="1:22" s="2" customFormat="1" ht="13.5" customHeight="1" x14ac:dyDescent="0.2">
      <c r="A72" s="52"/>
      <c r="B72" s="28">
        <f t="shared" si="1"/>
        <v>63</v>
      </c>
      <c r="C72" s="87" t="s">
        <v>46</v>
      </c>
      <c r="D72" s="87" t="s">
        <v>59</v>
      </c>
      <c r="E72" s="89" t="s">
        <v>115</v>
      </c>
      <c r="F72" s="89" t="s">
        <v>132</v>
      </c>
      <c r="G72" s="89" t="s">
        <v>199</v>
      </c>
      <c r="H72" s="29">
        <v>1</v>
      </c>
      <c r="I72" s="90" t="s">
        <v>217</v>
      </c>
      <c r="J72" s="89" t="s">
        <v>264</v>
      </c>
      <c r="K72" s="37">
        <v>1000</v>
      </c>
      <c r="L72" s="37">
        <v>284445</v>
      </c>
      <c r="M72" s="76">
        <v>0</v>
      </c>
      <c r="N72" s="100">
        <v>2.7</v>
      </c>
      <c r="O72" s="95" t="s">
        <v>36</v>
      </c>
      <c r="P72" s="108"/>
      <c r="Q72" s="108"/>
      <c r="R72" s="110"/>
      <c r="S72" s="108"/>
      <c r="T72" s="108"/>
      <c r="U72" s="108"/>
      <c r="V72" s="108"/>
    </row>
    <row r="73" spans="1:22" s="2" customFormat="1" ht="13.5" customHeight="1" x14ac:dyDescent="0.2">
      <c r="A73" s="52"/>
      <c r="B73" s="30">
        <f t="shared" si="1"/>
        <v>64</v>
      </c>
      <c r="C73" s="88" t="s">
        <v>46</v>
      </c>
      <c r="D73" s="88" t="s">
        <v>59</v>
      </c>
      <c r="E73" s="88" t="s">
        <v>116</v>
      </c>
      <c r="F73" s="88" t="s">
        <v>132</v>
      </c>
      <c r="G73" s="88" t="s">
        <v>200</v>
      </c>
      <c r="H73" s="31">
        <v>1</v>
      </c>
      <c r="I73" s="91" t="s">
        <v>217</v>
      </c>
      <c r="J73" s="88" t="s">
        <v>265</v>
      </c>
      <c r="K73" s="38">
        <v>1000</v>
      </c>
      <c r="L73" s="38">
        <v>478599</v>
      </c>
      <c r="M73" s="77">
        <v>0</v>
      </c>
      <c r="N73" s="101">
        <v>2.7</v>
      </c>
      <c r="O73" s="96" t="s">
        <v>36</v>
      </c>
      <c r="P73" s="108"/>
      <c r="Q73" s="108"/>
      <c r="R73" s="108"/>
      <c r="S73" s="108"/>
      <c r="T73" s="108"/>
      <c r="U73" s="108"/>
      <c r="V73" s="108"/>
    </row>
    <row r="74" spans="1:22" s="2" customFormat="1" ht="13.5" customHeight="1" x14ac:dyDescent="0.2">
      <c r="A74" s="52"/>
      <c r="B74" s="28">
        <f t="shared" si="1"/>
        <v>65</v>
      </c>
      <c r="C74" s="87" t="s">
        <v>46</v>
      </c>
      <c r="D74" s="87" t="s">
        <v>56</v>
      </c>
      <c r="E74" s="89" t="s">
        <v>117</v>
      </c>
      <c r="F74" s="89" t="s">
        <v>132</v>
      </c>
      <c r="G74" s="89" t="s">
        <v>201</v>
      </c>
      <c r="H74" s="29">
        <v>1</v>
      </c>
      <c r="I74" s="90" t="s">
        <v>217</v>
      </c>
      <c r="J74" s="89" t="s">
        <v>266</v>
      </c>
      <c r="K74" s="37">
        <v>1000</v>
      </c>
      <c r="L74" s="37">
        <v>88627</v>
      </c>
      <c r="M74" s="100">
        <v>0.02</v>
      </c>
      <c r="N74" s="100">
        <v>17.399999999999999</v>
      </c>
      <c r="O74" s="95" t="s">
        <v>36</v>
      </c>
      <c r="P74" s="108"/>
      <c r="Q74" s="108"/>
      <c r="R74" s="108"/>
      <c r="S74" s="108"/>
      <c r="T74" s="108"/>
      <c r="U74" s="108"/>
      <c r="V74" s="108"/>
    </row>
    <row r="75" spans="1:22" s="2" customFormat="1" ht="13.5" customHeight="1" x14ac:dyDescent="0.2">
      <c r="A75" s="52"/>
      <c r="B75" s="30">
        <f t="shared" si="1"/>
        <v>66</v>
      </c>
      <c r="C75" s="88" t="s">
        <v>46</v>
      </c>
      <c r="D75" s="88" t="s">
        <v>56</v>
      </c>
      <c r="E75" s="88" t="s">
        <v>118</v>
      </c>
      <c r="F75" s="88" t="s">
        <v>132</v>
      </c>
      <c r="G75" s="88" t="s">
        <v>202</v>
      </c>
      <c r="H75" s="31">
        <v>1</v>
      </c>
      <c r="I75" s="91" t="s">
        <v>217</v>
      </c>
      <c r="J75" s="88" t="s">
        <v>267</v>
      </c>
      <c r="K75" s="38">
        <v>1000</v>
      </c>
      <c r="L75" s="38">
        <v>60805</v>
      </c>
      <c r="M75" s="101">
        <v>0.02</v>
      </c>
      <c r="N75" s="101">
        <v>17.399999999999999</v>
      </c>
      <c r="O75" s="96" t="s">
        <v>36</v>
      </c>
      <c r="P75" s="108"/>
      <c r="Q75" s="108"/>
      <c r="R75" s="108"/>
      <c r="S75" s="108"/>
      <c r="T75" s="108"/>
      <c r="U75" s="108"/>
      <c r="V75" s="108"/>
    </row>
    <row r="76" spans="1:22" s="2" customFormat="1" ht="13.5" customHeight="1" x14ac:dyDescent="0.2">
      <c r="A76" s="52"/>
      <c r="B76" s="28">
        <f t="shared" si="1"/>
        <v>67</v>
      </c>
      <c r="C76" s="87" t="s">
        <v>46</v>
      </c>
      <c r="D76" s="87" t="s">
        <v>59</v>
      </c>
      <c r="E76" s="89" t="s">
        <v>119</v>
      </c>
      <c r="F76" s="89" t="s">
        <v>132</v>
      </c>
      <c r="G76" s="89" t="s">
        <v>203</v>
      </c>
      <c r="H76" s="29">
        <v>1</v>
      </c>
      <c r="I76" s="90" t="s">
        <v>217</v>
      </c>
      <c r="J76" s="89" t="s">
        <v>268</v>
      </c>
      <c r="K76" s="37">
        <v>1000</v>
      </c>
      <c r="L76" s="37">
        <v>65280</v>
      </c>
      <c r="M76" s="76">
        <v>0</v>
      </c>
      <c r="N76" s="100">
        <v>2.7</v>
      </c>
      <c r="O76" s="95" t="s">
        <v>36</v>
      </c>
      <c r="P76" s="108"/>
      <c r="Q76" s="108"/>
      <c r="R76" s="108"/>
      <c r="S76" s="108"/>
      <c r="T76" s="108"/>
      <c r="U76" s="108"/>
      <c r="V76" s="108"/>
    </row>
    <row r="77" spans="1:22" x14ac:dyDescent="0.2">
      <c r="A77" s="52"/>
      <c r="B77" s="48"/>
      <c r="C77" s="47"/>
      <c r="D77" s="33"/>
      <c r="E77" s="32"/>
      <c r="F77" s="44"/>
      <c r="G77" s="36"/>
      <c r="H77" s="43">
        <f ca="1">SUM(H10:H124)</f>
        <v>443</v>
      </c>
      <c r="I77" s="70"/>
      <c r="J77" s="39"/>
      <c r="K77" s="43">
        <f ca="1">SUM(K10:K124)</f>
        <v>441000</v>
      </c>
      <c r="L77" s="42"/>
      <c r="M77" s="42"/>
      <c r="N77" s="42">
        <f ca="1">SUM(N10:N124)</f>
        <v>116129.31000000001</v>
      </c>
      <c r="O77" s="63"/>
      <c r="P77" s="113"/>
      <c r="Q77" s="112"/>
      <c r="R77" s="112"/>
      <c r="S77" s="112"/>
      <c r="T77" s="112"/>
      <c r="U77" s="112"/>
      <c r="V77" s="112"/>
    </row>
    <row r="78" spans="1:22" ht="13.5" thickBot="1" x14ac:dyDescent="0.25">
      <c r="A78" s="52"/>
      <c r="B78" s="102" t="s">
        <v>20</v>
      </c>
      <c r="C78" s="102"/>
      <c r="D78" s="5"/>
      <c r="E78" s="7"/>
      <c r="F78" s="46" t="s">
        <v>21</v>
      </c>
      <c r="G78" s="4"/>
      <c r="H78" s="4"/>
      <c r="I78" s="71"/>
      <c r="J78" s="36"/>
      <c r="K78" s="36"/>
      <c r="L78" s="36"/>
      <c r="M78" s="36"/>
      <c r="N78" s="36"/>
      <c r="O78" s="62"/>
      <c r="P78" s="112"/>
      <c r="Q78" s="112"/>
      <c r="R78" s="112"/>
      <c r="S78" s="112"/>
      <c r="T78" s="112"/>
      <c r="U78" s="112"/>
      <c r="V78" s="112"/>
    </row>
    <row r="79" spans="1:22" ht="27" thickBot="1" x14ac:dyDescent="0.25">
      <c r="A79" s="52"/>
      <c r="B79" s="6"/>
      <c r="C79" s="6"/>
      <c r="D79" s="6"/>
      <c r="E79" s="8"/>
      <c r="F79" s="5"/>
      <c r="G79" s="5"/>
      <c r="H79" s="83" t="s">
        <v>35</v>
      </c>
      <c r="I79" s="75" t="s">
        <v>29</v>
      </c>
      <c r="J79" s="41" t="s">
        <v>23</v>
      </c>
      <c r="K79" s="36"/>
      <c r="L79" s="103">
        <f ca="1">N77</f>
        <v>116129.31000000001</v>
      </c>
      <c r="M79" s="104"/>
      <c r="N79" s="84" t="s">
        <v>36</v>
      </c>
      <c r="O79" s="62"/>
    </row>
    <row r="80" spans="1:22" x14ac:dyDescent="0.2">
      <c r="A80" s="52"/>
      <c r="B80" s="6"/>
      <c r="C80" s="6"/>
      <c r="D80" s="6"/>
      <c r="E80" s="8"/>
      <c r="F80" s="5"/>
      <c r="G80" s="5"/>
      <c r="H80" s="5"/>
      <c r="I80" s="72"/>
      <c r="J80" s="45" t="s">
        <v>28</v>
      </c>
      <c r="K80" s="6"/>
      <c r="L80" s="105">
        <f ca="1">L79/H79</f>
        <v>116.12931000000002</v>
      </c>
      <c r="M80" s="105"/>
      <c r="N80" s="85" t="s">
        <v>36</v>
      </c>
      <c r="O80" s="62"/>
    </row>
    <row r="81" spans="1:15" ht="13.5" thickBot="1" x14ac:dyDescent="0.25">
      <c r="A81" s="55"/>
      <c r="B81" s="27"/>
      <c r="C81" s="11"/>
      <c r="D81" s="11"/>
      <c r="E81" s="9"/>
      <c r="F81" s="10"/>
      <c r="G81" s="10"/>
      <c r="H81" s="10"/>
      <c r="I81" s="73"/>
      <c r="J81" s="10"/>
      <c r="K81" s="11"/>
      <c r="L81" s="56"/>
      <c r="M81" s="56"/>
      <c r="N81" s="56"/>
      <c r="O81" s="64"/>
    </row>
    <row r="83" spans="1:15" x14ac:dyDescent="0.2">
      <c r="C83" s="1"/>
      <c r="D83" s="1"/>
      <c r="E83" s="1"/>
    </row>
    <row r="84" spans="1:15" x14ac:dyDescent="0.2">
      <c r="C84" s="1"/>
      <c r="D84" s="1"/>
      <c r="E84" s="1"/>
    </row>
    <row r="85" spans="1:15" x14ac:dyDescent="0.2">
      <c r="C85" s="1"/>
      <c r="D85" s="1"/>
      <c r="E85" s="1"/>
    </row>
  </sheetData>
  <mergeCells count="3">
    <mergeCell ref="B78:C78"/>
    <mergeCell ref="L79:M79"/>
    <mergeCell ref="L80:M80"/>
  </mergeCells>
  <phoneticPr fontId="0" type="noConversion"/>
  <conditionalFormatting sqref="L10:L11 L13 L15:L24 L47:L76 L32:L35 L39:L45 L26:L29">
    <cfRule type="cellIs" dxfId="19" priority="21" operator="lessThan">
      <formula>1</formula>
    </cfRule>
  </conditionalFormatting>
  <conditionalFormatting sqref="N10:N11 N47:N76 N39:N45 N32:N35 N26:N29 N15:N24 N13">
    <cfRule type="containsBlanks" dxfId="18" priority="20">
      <formula>LEN(TRIM(N10))=0</formula>
    </cfRule>
  </conditionalFormatting>
  <conditionalFormatting sqref="L46">
    <cfRule type="cellIs" dxfId="17" priority="18" operator="lessThan">
      <formula>1</formula>
    </cfRule>
  </conditionalFormatting>
  <conditionalFormatting sqref="N46">
    <cfRule type="containsBlanks" dxfId="16" priority="17">
      <formula>LEN(TRIM(N46))=0</formula>
    </cfRule>
  </conditionalFormatting>
  <conditionalFormatting sqref="L38">
    <cfRule type="cellIs" dxfId="15" priority="16" operator="lessThan">
      <formula>1</formula>
    </cfRule>
  </conditionalFormatting>
  <conditionalFormatting sqref="N38">
    <cfRule type="containsBlanks" dxfId="14" priority="15">
      <formula>LEN(TRIM(N38))=0</formula>
    </cfRule>
  </conditionalFormatting>
  <conditionalFormatting sqref="L37">
    <cfRule type="cellIs" dxfId="13" priority="14" operator="lessThan">
      <formula>1</formula>
    </cfRule>
  </conditionalFormatting>
  <conditionalFormatting sqref="N37">
    <cfRule type="containsBlanks" dxfId="12" priority="13">
      <formula>LEN(TRIM(N37))=0</formula>
    </cfRule>
  </conditionalFormatting>
  <conditionalFormatting sqref="L36">
    <cfRule type="cellIs" dxfId="11" priority="12" operator="lessThan">
      <formula>1</formula>
    </cfRule>
  </conditionalFormatting>
  <conditionalFormatting sqref="N36">
    <cfRule type="containsBlanks" dxfId="10" priority="11">
      <formula>LEN(TRIM(N36))=0</formula>
    </cfRule>
  </conditionalFormatting>
  <conditionalFormatting sqref="L31">
    <cfRule type="cellIs" dxfId="9" priority="10" operator="lessThan">
      <formula>1</formula>
    </cfRule>
  </conditionalFormatting>
  <conditionalFormatting sqref="N31">
    <cfRule type="containsBlanks" dxfId="8" priority="9">
      <formula>LEN(TRIM(N31))=0</formula>
    </cfRule>
  </conditionalFormatting>
  <conditionalFormatting sqref="L30">
    <cfRule type="cellIs" dxfId="7" priority="8" operator="lessThan">
      <formula>1</formula>
    </cfRule>
  </conditionalFormatting>
  <conditionalFormatting sqref="N30">
    <cfRule type="containsBlanks" dxfId="6" priority="7">
      <formula>LEN(TRIM(N30))=0</formula>
    </cfRule>
  </conditionalFormatting>
  <conditionalFormatting sqref="L25">
    <cfRule type="cellIs" dxfId="5" priority="6" operator="lessThan">
      <formula>1</formula>
    </cfRule>
  </conditionalFormatting>
  <conditionalFormatting sqref="N25">
    <cfRule type="containsBlanks" dxfId="4" priority="5">
      <formula>LEN(TRIM(N25))=0</formula>
    </cfRule>
  </conditionalFormatting>
  <conditionalFormatting sqref="L14">
    <cfRule type="cellIs" dxfId="3" priority="4" operator="lessThan">
      <formula>1</formula>
    </cfRule>
  </conditionalFormatting>
  <conditionalFormatting sqref="N14">
    <cfRule type="containsBlanks" dxfId="2" priority="3">
      <formula>LEN(TRIM(N14))=0</formula>
    </cfRule>
  </conditionalFormatting>
  <conditionalFormatting sqref="L12">
    <cfRule type="cellIs" dxfId="1" priority="2" operator="lessThan">
      <formula>1</formula>
    </cfRule>
  </conditionalFormatting>
  <conditionalFormatting sqref="N12">
    <cfRule type="containsBlanks" dxfId="0" priority="1">
      <formula>LEN(TRIM(N12))=0</formula>
    </cfRule>
  </conditionalFormatting>
  <hyperlinks>
    <hyperlink ref="K7" r:id="rId1"/>
  </hyperlinks>
  <pageMargins left="0.47244094488188981" right="0.35433070866141736" top="0.59055118110236227" bottom="0.98425196850393704" header="0.51181102362204722" footer="0.51181102362204722"/>
  <pageSetup paperSize="9" scale="57" orientation="landscape" horizontalDpi="200" verticalDpi="200" r:id="rId2"/>
  <headerFooter alignWithMargins="0">
    <oddHeader>&amp;LCreated by FEDEVEL&amp;CMotherboard, Processor and Microcontroller Board Design&amp;Rhttp://www.fedevel.com</oddHeader>
    <oddFooter>&amp;C&amp;D&amp;R&amp;P/&amp;N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4"/>
  <sheetViews>
    <sheetView workbookViewId="0">
      <selection activeCell="B7" sqref="B7"/>
    </sheetView>
  </sheetViews>
  <sheetFormatPr defaultRowHeight="12.75" x14ac:dyDescent="0.2"/>
  <cols>
    <col min="1" max="1" width="28" bestFit="1" customWidth="1"/>
    <col min="2" max="2" width="110.5703125" customWidth="1"/>
  </cols>
  <sheetData>
    <row r="1" spans="1:2" x14ac:dyDescent="0.2">
      <c r="A1" s="26" t="s">
        <v>0</v>
      </c>
      <c r="B1" s="97" t="s">
        <v>285</v>
      </c>
    </row>
    <row r="2" spans="1:2" x14ac:dyDescent="0.2">
      <c r="A2" s="25" t="s">
        <v>1</v>
      </c>
      <c r="B2" s="98" t="s">
        <v>30</v>
      </c>
    </row>
    <row r="3" spans="1:2" x14ac:dyDescent="0.2">
      <c r="A3" s="26" t="s">
        <v>2</v>
      </c>
      <c r="B3" s="99" t="s">
        <v>31</v>
      </c>
    </row>
    <row r="4" spans="1:2" x14ac:dyDescent="0.2">
      <c r="A4" s="25" t="s">
        <v>3</v>
      </c>
      <c r="B4" s="98" t="s">
        <v>30</v>
      </c>
    </row>
    <row r="5" spans="1:2" x14ac:dyDescent="0.2">
      <c r="A5" s="26" t="s">
        <v>4</v>
      </c>
      <c r="B5" s="99" t="s">
        <v>285</v>
      </c>
    </row>
    <row r="6" spans="1:2" x14ac:dyDescent="0.2">
      <c r="A6" s="25" t="s">
        <v>5</v>
      </c>
      <c r="B6" s="98" t="s">
        <v>34</v>
      </c>
    </row>
    <row r="7" spans="1:2" x14ac:dyDescent="0.2">
      <c r="A7" s="26" t="s">
        <v>6</v>
      </c>
      <c r="B7" s="99" t="s">
        <v>286</v>
      </c>
    </row>
    <row r="8" spans="1:2" x14ac:dyDescent="0.2">
      <c r="A8" s="25" t="s">
        <v>7</v>
      </c>
      <c r="B8" s="98" t="s">
        <v>33</v>
      </c>
    </row>
    <row r="9" spans="1:2" x14ac:dyDescent="0.2">
      <c r="A9" s="26" t="s">
        <v>8</v>
      </c>
      <c r="B9" s="99" t="s">
        <v>32</v>
      </c>
    </row>
    <row r="10" spans="1:2" x14ac:dyDescent="0.2">
      <c r="A10" s="25" t="s">
        <v>9</v>
      </c>
      <c r="B10" s="98" t="s">
        <v>287</v>
      </c>
    </row>
    <row r="11" spans="1:2" x14ac:dyDescent="0.2">
      <c r="A11" s="26" t="s">
        <v>10</v>
      </c>
      <c r="B11" s="99" t="s">
        <v>288</v>
      </c>
    </row>
    <row r="12" spans="1:2" x14ac:dyDescent="0.2">
      <c r="A12" s="25" t="s">
        <v>11</v>
      </c>
      <c r="B12" s="98" t="s">
        <v>289</v>
      </c>
    </row>
    <row r="13" spans="1:2" x14ac:dyDescent="0.2">
      <c r="A13" s="26" t="s">
        <v>12</v>
      </c>
      <c r="B13" s="99" t="s">
        <v>290</v>
      </c>
    </row>
    <row r="14" spans="1:2" x14ac:dyDescent="0.2">
      <c r="A14" s="25" t="s">
        <v>13</v>
      </c>
      <c r="B14" s="98" t="s">
        <v>291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Part List Report</vt:lpstr>
      <vt:lpstr>Project Information</vt:lpstr>
    </vt:vector>
  </TitlesOfParts>
  <Company>Altium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fhma</dc:creator>
  <cp:lastModifiedBy>Používateľ systému Windows</cp:lastModifiedBy>
  <cp:lastPrinted>2012-02-04T13:58:31Z</cp:lastPrinted>
  <dcterms:created xsi:type="dcterms:W3CDTF">2002-11-05T15:28:02Z</dcterms:created>
  <dcterms:modified xsi:type="dcterms:W3CDTF">2013-07-03T09:17:55Z</dcterms:modified>
</cp:coreProperties>
</file>